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zzz\MATYS rozpočty slepé\"/>
    </mc:Choice>
  </mc:AlternateContent>
  <xr:revisionPtr revIDLastSave="0" documentId="13_ncr:1_{BA714C37-45F0-4E00-9535-06B03130CA1F}" xr6:coauthVersionLast="47" xr6:coauthVersionMax="47" xr10:uidLastSave="{00000000-0000-0000-0000-000000000000}"/>
  <bookViews>
    <workbookView xWindow="41172" yWindow="-108" windowWidth="30936" windowHeight="16776" activeTab="2" xr2:uid="{00000000-000D-0000-FFFF-FFFF00000000}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Rekapitulace!$G$15</definedName>
    <definedName name="Dodavka0">#REF!</definedName>
    <definedName name="HSV">Rekapitulace!$E$15</definedName>
    <definedName name="HSV0">#REF!</definedName>
    <definedName name="HZS">Rekapitulace!$I$15</definedName>
    <definedName name="HZS0">#REF!</definedName>
    <definedName name="JKSO">'Krycí list'!$F$5</definedName>
    <definedName name="MJ">'Krycí list'!$G$5</definedName>
    <definedName name="Mont">Rekapitulace!$H$15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Rekapitulace!$1:$9</definedName>
    <definedName name="Objednatel">'Krycí list'!$C$9</definedName>
    <definedName name="_xlnm.Print_Area" localSheetId="0">'Krycí list'!$A$1:$G$45</definedName>
    <definedName name="_xlnm.Print_Area" localSheetId="2">Položky!$A$1:$G$223</definedName>
    <definedName name="_xlnm.Print_Area" localSheetId="1">Rekapitulace!$A$1:$I$17</definedName>
    <definedName name="OLE_LINK1" localSheetId="2">Položky!$B$217</definedName>
    <definedName name="PocetMJ">'Krycí list'!$G$8</definedName>
    <definedName name="Poznamka">'Krycí list'!$B$37</definedName>
    <definedName name="Projektant">'Krycí list'!$C$8</definedName>
    <definedName name="PSV">Rekapitulace!$F$15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2" l="1"/>
  <c r="G124" i="6"/>
  <c r="H10" i="2" s="1"/>
  <c r="G120" i="6"/>
  <c r="G118" i="6"/>
  <c r="G116" i="6"/>
  <c r="G64" i="6"/>
  <c r="G113" i="6"/>
  <c r="G122" i="6" l="1"/>
  <c r="G10" i="2" s="1"/>
  <c r="G85" i="6" l="1"/>
  <c r="G63" i="6"/>
  <c r="G55" i="6"/>
  <c r="G62" i="6"/>
  <c r="G60" i="6"/>
  <c r="G57" i="6"/>
  <c r="G73" i="6"/>
  <c r="G71" i="6"/>
  <c r="G69" i="6"/>
  <c r="G68" i="6"/>
  <c r="G67" i="6"/>
  <c r="G54" i="6"/>
  <c r="G52" i="6"/>
  <c r="G49" i="6"/>
  <c r="G39" i="6"/>
  <c r="G37" i="6"/>
  <c r="G36" i="6"/>
  <c r="G31" i="6"/>
  <c r="G29" i="6"/>
  <c r="G27" i="6"/>
  <c r="G21" i="6"/>
  <c r="G15" i="6"/>
  <c r="G13" i="6"/>
  <c r="G12" i="6"/>
  <c r="G11" i="6"/>
  <c r="G10" i="6"/>
  <c r="G17" i="6"/>
  <c r="G133" i="6"/>
  <c r="G132" i="6"/>
  <c r="G129" i="6"/>
  <c r="G91" i="6"/>
  <c r="G90" i="6"/>
  <c r="G88" i="6"/>
  <c r="G87" i="6"/>
  <c r="G103" i="6"/>
  <c r="G101" i="6"/>
  <c r="G99" i="6"/>
  <c r="G97" i="6"/>
  <c r="G96" i="6"/>
  <c r="G95" i="6"/>
  <c r="G94" i="6"/>
  <c r="G83" i="6"/>
  <c r="G25" i="6"/>
  <c r="G140" i="6"/>
  <c r="G105" i="6"/>
  <c r="G109" i="6"/>
  <c r="H9" i="2" s="1"/>
  <c r="G23" i="6"/>
  <c r="G19" i="6"/>
  <c r="D2" i="1"/>
  <c r="G43" i="6"/>
  <c r="B9" i="2"/>
  <c r="G77" i="6"/>
  <c r="H8" i="2" s="1"/>
  <c r="G45" i="6"/>
  <c r="G147" i="6"/>
  <c r="G187" i="6"/>
  <c r="G195" i="6"/>
  <c r="B13" i="2"/>
  <c r="B11" i="2"/>
  <c r="B12" i="2"/>
  <c r="B8" i="2"/>
  <c r="B7" i="2"/>
  <c r="E15" i="2"/>
  <c r="C17" i="1" s="1"/>
  <c r="I15" i="2"/>
  <c r="C21" i="1" s="1"/>
  <c r="C33" i="1"/>
  <c r="F33" i="1" s="1"/>
  <c r="C31" i="1"/>
  <c r="G9" i="1"/>
  <c r="H7" i="2" l="1"/>
  <c r="G207" i="6"/>
  <c r="F7" i="2"/>
  <c r="G208" i="6"/>
  <c r="G75" i="6"/>
  <c r="G8" i="2" s="1"/>
  <c r="G201" i="6"/>
  <c r="G211" i="6" s="1"/>
  <c r="G107" i="6"/>
  <c r="G9" i="2" s="1"/>
  <c r="G41" i="6"/>
  <c r="G135" i="6"/>
  <c r="G210" i="6" s="1"/>
  <c r="G142" i="6"/>
  <c r="G209" i="6" s="1"/>
  <c r="G7" i="2" l="1"/>
  <c r="G15" i="2" s="1"/>
  <c r="C15" i="1" s="1"/>
  <c r="G206" i="6"/>
  <c r="G212" i="6" s="1"/>
  <c r="H13" i="2"/>
  <c r="F12" i="2"/>
  <c r="F15" i="2" s="1"/>
  <c r="C18" i="1" s="1"/>
  <c r="H11" i="2"/>
  <c r="H15" i="2" l="1"/>
  <c r="C16" i="1" s="1"/>
  <c r="C19" i="1" s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<sst xmlns="http://schemas.openxmlformats.org/spreadsheetml/2006/main" count="352" uniqueCount="255">
  <si>
    <t>Demontáže celkem</t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</si>
  <si>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40% tvarovek,  tř. těsnosti B dle ČSN EN 12273</t>
    </r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</si>
  <si>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</si>
  <si>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</si>
  <si>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</si>
  <si>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</si>
  <si>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</si>
  <si>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</si>
  <si>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</si>
  <si>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</si>
  <si>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</si>
  <si>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</si>
  <si>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</si>
  <si>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</si>
  <si>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</si>
  <si>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</si>
  <si>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</si>
  <si>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</si>
  <si>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</si>
  <si>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</si>
  <si>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</si>
  <si>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</si>
  <si>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</si>
  <si>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</si>
  <si>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</si>
  <si>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</si>
  <si>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</si>
  <si>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</si>
  <si>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</si>
  <si>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</si>
  <si>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</si>
  <si>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</si>
  <si>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</si>
  <si>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</si>
  <si>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</si>
  <si>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</si>
  <si>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</si>
  <si>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</si>
  <si>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</si>
  <si>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</si>
  <si>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</si>
  <si>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</si>
  <si>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</si>
  <si>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</si>
  <si>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</si>
  <si>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</si>
  <si>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</si>
  <si>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</si>
  <si>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</si>
  <si>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</si>
  <si>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</si>
  <si>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</si>
  <si>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Izolace: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</si>
  <si>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</si>
  <si>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</si>
  <si>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</si>
  <si>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</si>
  <si>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</si>
  <si>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</si>
  <si>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</si>
  <si>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</si>
  <si>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</si>
  <si>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</si>
  <si>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</si>
  <si>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</si>
  <si>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Kontrolní součet</t>
  </si>
  <si>
    <t>Celkem</t>
  </si>
  <si>
    <t>REKAPITULACE  VZDUCHOTECHNIKY</t>
  </si>
  <si>
    <t>počet</t>
  </si>
  <si>
    <t>Poz.</t>
  </si>
  <si>
    <t>3.</t>
  </si>
  <si>
    <t>6.</t>
  </si>
  <si>
    <t>2.</t>
  </si>
  <si>
    <t>1.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</si>
  <si>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</si>
  <si>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</si>
  <si>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</si>
  <si>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</si>
  <si>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</si>
  <si>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</si>
  <si>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</si>
  <si>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</si>
  <si>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</si>
  <si>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</si>
  <si>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</si>
  <si>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</si>
  <si>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</si>
  <si>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</si>
  <si>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</si>
  <si>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prostorů strojoven před uvedením zařízení do chodu 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</si>
  <si>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</si>
  <si>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</si>
  <si>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</si>
  <si>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</si>
  <si>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</si>
  <si>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</si>
  <si>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</si>
  <si>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</si>
  <si>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</si>
  <si>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</si>
  <si>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</si>
  <si>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náběhu a napnutí klínových řemenů</t>
  </si>
  <si>
    <t>-kontrola promazání ložisek a  stavu náplní mazadel všech mazaných části</t>
  </si>
  <si>
    <t>-kontrola stavu pružného uložení  (izolátorů chvění)</t>
  </si>
  <si>
    <t>-kontrola pružných nástavců</t>
  </si>
  <si>
    <t>-kontrola ochranných krytů vnějších rotujících částí</t>
  </si>
  <si>
    <t>-kontrola vodorovného uložení ventilátor. soustrojí na základech a konstrukcích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</si>
  <si>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</si>
  <si>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</si>
  <si>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</si>
  <si>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</si>
  <si>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</si>
  <si>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</si>
  <si>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</si>
  <si>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</si>
  <si>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</si>
  <si>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</si>
  <si>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</si>
  <si>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</si>
  <si>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</si>
  <si>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</si>
  <si>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</si>
  <si>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</si>
  <si>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</si>
  <si>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Protipožární ucpávky</t>
  </si>
  <si>
    <t xml:space="preserve">ks </t>
  </si>
  <si>
    <t>3</t>
  </si>
  <si>
    <t>3.01</t>
  </si>
  <si>
    <t>ks</t>
  </si>
  <si>
    <t>kg</t>
  </si>
  <si>
    <t>bm</t>
  </si>
  <si>
    <t>m2</t>
  </si>
  <si>
    <t>3.02</t>
  </si>
  <si>
    <t xml:space="preserve">         do obvodu 1050/ 40% tvarovek</t>
  </si>
  <si>
    <t>1.01</t>
  </si>
  <si>
    <t>1.02</t>
  </si>
  <si>
    <t>1.03</t>
  </si>
  <si>
    <t>Protipožární ucpávky:</t>
  </si>
  <si>
    <t>Zkoušky a zaškolení obsluhy:</t>
  </si>
  <si>
    <t>Montáže:</t>
  </si>
  <si>
    <t>Montáž vč. zaregulování zař.č. 1</t>
  </si>
  <si>
    <t>Doplnění hladiva R 410A</t>
  </si>
  <si>
    <t xml:space="preserve">Montážní, spojovací a těsnicí mat. </t>
  </si>
  <si>
    <t>2</t>
  </si>
  <si>
    <t>Včetně ekologické likvidace</t>
  </si>
  <si>
    <t>kpl</t>
  </si>
  <si>
    <t>1.04</t>
  </si>
  <si>
    <t>4.01</t>
  </si>
  <si>
    <t>4.02</t>
  </si>
  <si>
    <t>4.03</t>
  </si>
  <si>
    <t>3.03</t>
  </si>
  <si>
    <t>3.04</t>
  </si>
  <si>
    <t>3.05</t>
  </si>
  <si>
    <t>3.06</t>
  </si>
  <si>
    <t>3.07</t>
  </si>
  <si>
    <t>3.08</t>
  </si>
  <si>
    <t>1.05</t>
  </si>
  <si>
    <t>1.06</t>
  </si>
  <si>
    <t>1.07</t>
  </si>
  <si>
    <t>1.08</t>
  </si>
  <si>
    <t>1.09</t>
  </si>
  <si>
    <t>1.10</t>
  </si>
  <si>
    <t>1.16</t>
  </si>
  <si>
    <t>1.17</t>
  </si>
  <si>
    <t>1.42</t>
  </si>
  <si>
    <t>4.04</t>
  </si>
  <si>
    <t xml:space="preserve">Měděné potrubí vč.chladivové izolace  (pryžové s uzavřenými buňkami) 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</si>
  <si>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15,9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</si>
  <si>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9,5</t>
    </r>
  </si>
  <si>
    <t>Infra ovladač</t>
  </si>
  <si>
    <t>Speciální odbočka měděného potrubí pro chladící výkon do 24kW</t>
  </si>
  <si>
    <t>Chlazení VRV</t>
  </si>
  <si>
    <t>Kabelové propojení mezi venkovní a vnitřními jednotkami a venkovní jednotky s centrálním ovladačemkomunikačním kabelem - dle výrobce jednotek</t>
  </si>
  <si>
    <t>4.</t>
  </si>
  <si>
    <t>5.</t>
  </si>
  <si>
    <t>2.03</t>
  </si>
  <si>
    <t>2.04</t>
  </si>
  <si>
    <t>2.06</t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</si>
  <si>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vícevrstvý AL, izolace 25mm</t>
    </r>
  </si>
  <si>
    <t xml:space="preserve"> Chladivové potrubí zařízení Split a VRV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</si>
  <si>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vč. zděře</t>
    </r>
  </si>
  <si>
    <t>Materiál pro zhotovení závěsů, spojovací, těsnící a doplňkový materiál pro celkovou montáž zař.č. 2</t>
  </si>
  <si>
    <t>Systémová konstrukce pro osazení na střechu, nosnost 150kg, s povrchovou úpravou do venkovního prostředí, pro zajištění stability jednotky a zabránění porušení hydroizolace</t>
  </si>
  <si>
    <t>2a.01</t>
  </si>
  <si>
    <t>2a.02</t>
  </si>
  <si>
    <t>Systémová konstrukce pro osazení na střechu, nosnost 100kg, s povrchovou úpravou do venkovního prostředí, pro zajištění stability jednotky a zabránění porušení hydroizolace</t>
  </si>
  <si>
    <t>5.01</t>
  </si>
  <si>
    <t>5.02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</si>
  <si>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12,7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</si>
  <si>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6,4</t>
    </r>
  </si>
  <si>
    <t>Chlazení Split</t>
  </si>
  <si>
    <t>7.</t>
  </si>
  <si>
    <t>Demontáže stávajících zařízení</t>
  </si>
  <si>
    <t>Demontáže:</t>
  </si>
  <si>
    <t>Filtr s vysokou účinností F7</t>
  </si>
  <si>
    <t>Kabelový ovladač pro ovládání a diagnostiku jednotky</t>
  </si>
  <si>
    <t>Kabelové propojení rek. jednotky a ovladače v m.č D3-501a, 25m</t>
  </si>
  <si>
    <t>Rekuperační  jednotka s filtrací,  rekuperace 85 - 77% s přenosem vlhkosti, příkon max 2x 210W, 230V
Průtok 700m3/h, 40/ 137/ 175Pa, max 220Pa,  Hl akust. tlaku max. 47/ 52/ 53dBA
rozměry 868x1004 výška 364, váha 55kg</t>
  </si>
  <si>
    <t>Stavba: Nem. Tábor a.s. - Stavební úpravy části 5.NP b. C pro prac. ERCP</t>
  </si>
  <si>
    <t>Nem. Tábor a.s. - Stavební úpravy části 5.NP b. C pro prac. ERCP</t>
  </si>
  <si>
    <t>D.1.01.4f: Vzduchotechnika a chlazení</t>
  </si>
  <si>
    <t xml:space="preserve">Zpracovatel projektu : </t>
  </si>
  <si>
    <t>Protidešťová žaluzie AL 400x250 se sítem a rámem do zdi, efektivní (volná) plocha 0,84 m2</t>
  </si>
  <si>
    <t>Podložení závěsů pryží</t>
  </si>
  <si>
    <r>
      <t xml:space="preserve">Žaluziová klapka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</rPr>
      <t>250, plast</t>
    </r>
  </si>
  <si>
    <r>
      <t xml:space="preserve">Zpětná klapka do potrubí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</rPr>
      <t>250</t>
    </r>
  </si>
  <si>
    <t>Vyústka komfortní AL dvouřadá 560x140, regulace R1</t>
  </si>
  <si>
    <t>Vyústka komfortní AL jednořadá 560x140, regulace R1</t>
  </si>
  <si>
    <t xml:space="preserve">         do obvodu 1500/ 60% tvarovek</t>
  </si>
  <si>
    <t xml:space="preserve"> - 1.15 Neobsazeno</t>
  </si>
  <si>
    <t>VZT potrubí ocelové čtyřhranné sk.I,  tř. těsnosti B dle ČSN EN 1507</t>
  </si>
  <si>
    <t>Materiál pro zhotovení závěsů, spojovací, těsnící a doplňkový materiál pro celkovou montáž zař.č. 1</t>
  </si>
  <si>
    <t>Izolace tepelná a protihluková 40mm upevněná na trny s povrchovou úpravou AL folií 
Potrubí v m.č. C-5.04</t>
  </si>
  <si>
    <t xml:space="preserve">Venkovní kondenzační jednotka Qch =9,5 kW,  rozsah chlazení -15°C až 50°C, příkon jmen. 3,0kW, 400V, proud  jištění max 25A </t>
  </si>
  <si>
    <t>2b.01</t>
  </si>
  <si>
    <t xml:space="preserve">Venkovní kondenzační jednotka Qch =6,8 kW,  rozsah chlazení -15°C až 50°C, příkon jmen. 3,0kW, 400V, proud  jištění max 25A </t>
  </si>
  <si>
    <t>2b.02</t>
  </si>
  <si>
    <t>Vnitřní nástěnná jednotka, 230V napojeno z venkovní  Qch = 6,8 kW vč. infraovladače, hl. akust. tlaku: 40/45dBA
rozměry: 1050x238, výška 290, hmotnost: 13kg</t>
  </si>
  <si>
    <t>Vnitřní podstropní jednotka, 230V napojeno z venkovní  Qch= 9,50 kW, hl. akust. tlaku: 34/42dBA
rozměry: 1590x690, výška 230, hmotnost: 38kg
vč. čerpadla kondenzátu</t>
  </si>
  <si>
    <t>Kabelový ovladač vč. kabelu 5m</t>
  </si>
  <si>
    <t>Kabel od venkovních k vnitřním jednokám, dle typu zař.</t>
  </si>
  <si>
    <t>Montáž a sprovoznění zař. č. 2</t>
  </si>
  <si>
    <t>6</t>
  </si>
  <si>
    <t>Systém s proměnným průtokem chladiva skládající se z  1ks venkovní kondenzační jednotky a 3 ks vnitřních výparníkových jednotek.</t>
  </si>
  <si>
    <t xml:space="preserve">Venkovní kondenzační jednotka chlazení/  tepelné čerpadlo, Qch=12,1 kW (ti27°C/ te35°C), Qt= 14,2kW ( ti20°C/ te7°C) 400V, příkon: nom. 3,4kW, max. doporučené jištění 25A, </t>
  </si>
  <si>
    <t>pracovní rozsah: chlazení -5 až +43°C, vytápění -20 až 15,5°C rozměry:940x320 výška 1345, hmotnost: 104kg, hluk: 50dBA</t>
  </si>
  <si>
    <t>rozměry: 940x320, výška 1430, hmotnost: 101kg, chladivo R410A, hluk: 50dBA
délka vedení chladiva max. 75m, převýšení mezi vnitřní a venkovní jednotkou max. 30m</t>
  </si>
  <si>
    <t>rozměry: 940x320, výška 990, hmotnost: 80kg, chladivo R410A, hluk: 48dBA
délka vedení chladiva max.50 (70)m, převýšení mezi vnitřní a venkovní jednotkou max. 30m</t>
  </si>
  <si>
    <t>Vnitřní nástěnná jednotka, 230V, 20W.  Qch=4,5kW, rozměry:1050x269 výška 290,  hmotnost: 15kg, 34/37dBA
příkon 20W, 230V</t>
  </si>
  <si>
    <t>Vnitřní nástěnná jednotka, 230V, 20W.  Qch=3,6kW, rozměry:795x266 výška x290,  hmotnost: 12kg, 29/37dBA</t>
  </si>
  <si>
    <t xml:space="preserve">Protipožární ucpávky potrubí procházející požárně dělící konstrukcí dle ČSN 730802 s odolností shodnou s odolností stavební konstrukce, nejvýše však 90 min. </t>
  </si>
  <si>
    <t>Úprava a doplnění stávajících zařízení</t>
  </si>
  <si>
    <t>Vyústka komfortní AL jednořadá 200x100, regulace R1</t>
  </si>
  <si>
    <t>Čerpadlo kondenzátu</t>
  </si>
  <si>
    <t xml:space="preserve">         do obvodu 1050/ 70% tvarovek</t>
  </si>
  <si>
    <t>Zaslepení VZT potrubí  čtyřhranného sk.I  do obvodu 1500</t>
  </si>
  <si>
    <t>Materiál pro zhotovení závěsů, spojovací, těsnící a doplňkový materiál pro celkovou montáž zař.č. 3</t>
  </si>
  <si>
    <t>Montáž vč. kabeláže a zprovoznění zař. č. 3</t>
  </si>
  <si>
    <t>Montáž zař. č. 4</t>
  </si>
  <si>
    <t>Demontáž přívodních a odvodních vyústek 400x200</t>
  </si>
  <si>
    <t>VZT potrubí  v rekonstruovaných místnostech dle výkresové dokumentace</t>
  </si>
  <si>
    <t xml:space="preserve">         do obvodu 1500</t>
  </si>
  <si>
    <t xml:space="preserve">         do obvodu 1050</t>
  </si>
  <si>
    <t>Základní zkoušky jsou součástí  dokončení a předání díla. Zkoušky se dokladují formou písemného protokolu obsahující veškeré projektované, zkoušené a naměřené údaje.
Dva pracovníci á 8hod</t>
  </si>
  <si>
    <t>Zaregulování vzduchových výkonových parametrů dle projektovaných hodnot.
Dva pracovníci á 8hod</t>
  </si>
  <si>
    <t>Zaškolení obsluhy a údržby
Jeden pracovník 8 hod</t>
  </si>
  <si>
    <t>V Brně, červen 2022</t>
  </si>
  <si>
    <t>Větrání vyšetřovny</t>
  </si>
  <si>
    <t>7.01</t>
  </si>
  <si>
    <t>7.02</t>
  </si>
  <si>
    <t>7.03</t>
  </si>
  <si>
    <t>SOUPIS PRACÍ</t>
  </si>
  <si>
    <t>Soupis prací :</t>
  </si>
  <si>
    <t>Soupis prací</t>
  </si>
  <si>
    <t>Soupis prací: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</si>
</sst>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  <numFmt numFmtId="167" formatCode="#,##0.0"/>
  </numFmts>
  <fonts count="4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color indexed="10"/>
      <name val="Arial CE"/>
    </font>
    <font>
      <b/>
      <sz val="10"/>
      <name val="Arial CE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sz val="10"/>
      <color indexed="10"/>
      <name val="Arial CE"/>
    </font>
    <font>
      <sz val="10"/>
      <color indexed="10"/>
      <name val="Arial CE"/>
      <charset val="238"/>
    </font>
    <font>
      <sz val="10"/>
      <color indexed="10"/>
      <name val="Arial"/>
      <family val="2"/>
    </font>
    <font>
      <sz val="10"/>
      <color indexed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indexed="10"/>
      <name val="Arial"/>
      <family val="2"/>
      <charset val="238"/>
    </font>
    <font>
      <sz val="10"/>
      <color indexed="10"/>
      <name val="Arial CE"/>
      <charset val="238"/>
    </font>
    <font>
      <sz val="10"/>
      <color indexed="8"/>
      <name val="Arial CE"/>
    </font>
    <font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42" fontId="15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11" fillId="0" borderId="0"/>
    <xf numFmtId="0" fontId="10" fillId="0" borderId="1">
      <alignment horizontal="center" vertical="center" wrapText="1"/>
    </xf>
  </cellStyleXfs>
  <cellXfs count="393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49" fontId="5" fillId="2" borderId="9" xfId="0" applyNumberFormat="1" applyFon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0" xfId="0" applyNumberFormat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 applyBorder="1"/>
    <xf numFmtId="0" fontId="8" fillId="2" borderId="36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3" fontId="9" fillId="0" borderId="10" xfId="0" applyNumberFormat="1" applyFont="1" applyBorder="1"/>
    <xf numFmtId="3" fontId="9" fillId="0" borderId="39" xfId="0" applyNumberFormat="1" applyFont="1" applyBorder="1"/>
    <xf numFmtId="3" fontId="9" fillId="0" borderId="40" xfId="0" applyNumberFormat="1" applyFont="1" applyBorder="1"/>
    <xf numFmtId="49" fontId="7" fillId="0" borderId="0" xfId="0" applyNumberFormat="1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9" fillId="0" borderId="34" xfId="0" applyFont="1" applyBorder="1"/>
    <xf numFmtId="0" fontId="12" fillId="0" borderId="0" xfId="0" applyNumberFormat="1" applyFont="1" applyBorder="1"/>
    <xf numFmtId="0" fontId="0" fillId="0" borderId="0" xfId="0" applyNumberFormat="1" applyBorder="1"/>
    <xf numFmtId="0" fontId="9" fillId="0" borderId="11" xfId="0" applyNumberFormat="1" applyFont="1" applyBorder="1"/>
    <xf numFmtId="3" fontId="7" fillId="0" borderId="0" xfId="0" applyNumberFormat="1" applyFont="1"/>
    <xf numFmtId="0" fontId="16" fillId="0" borderId="0" xfId="0" applyFont="1" applyBorder="1" applyAlignment="1">
      <alignment vertical="top"/>
    </xf>
    <xf numFmtId="0" fontId="13" fillId="0" borderId="0" xfId="5" applyFont="1" applyAlignment="1">
      <alignment horizontal="centerContinuous" vertical="top"/>
    </xf>
    <xf numFmtId="0" fontId="11" fillId="0" borderId="0" xfId="5" applyFont="1" applyBorder="1" applyAlignment="1">
      <alignment vertical="top"/>
    </xf>
    <xf numFmtId="0" fontId="11" fillId="0" borderId="0" xfId="5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vertical="top"/>
    </xf>
    <xf numFmtId="49" fontId="20" fillId="0" borderId="0" xfId="0" applyNumberFormat="1" applyFont="1" applyAlignment="1">
      <alignment horizontal="left" vertical="top" wrapText="1"/>
    </xf>
    <xf numFmtId="0" fontId="22" fillId="0" borderId="0" xfId="0" applyFont="1" applyBorder="1" applyAlignment="1">
      <alignment vertical="top"/>
    </xf>
    <xf numFmtId="0" fontId="22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24" fillId="0" borderId="0" xfId="0" applyFont="1" applyBorder="1" applyAlignment="1">
      <alignment vertical="top"/>
    </xf>
    <xf numFmtId="0" fontId="24" fillId="0" borderId="0" xfId="0" applyFont="1" applyAlignment="1">
      <alignment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49" fontId="12" fillId="0" borderId="0" xfId="0" applyNumberFormat="1" applyFont="1" applyBorder="1"/>
    <xf numFmtId="0" fontId="4" fillId="0" borderId="3" xfId="0" applyFont="1" applyBorder="1" applyAlignment="1">
      <alignment horizontal="left"/>
    </xf>
    <xf numFmtId="0" fontId="20" fillId="0" borderId="6" xfId="0" applyFont="1" applyBorder="1"/>
    <xf numFmtId="0" fontId="20" fillId="0" borderId="0" xfId="0" applyFont="1" applyBorder="1"/>
    <xf numFmtId="0" fontId="30" fillId="0" borderId="0" xfId="0" applyFont="1" applyBorder="1" applyAlignment="1">
      <alignment vertical="top"/>
    </xf>
    <xf numFmtId="0" fontId="30" fillId="0" borderId="0" xfId="0" applyFont="1" applyAlignment="1">
      <alignment vertical="top"/>
    </xf>
    <xf numFmtId="0" fontId="31" fillId="0" borderId="0" xfId="0" applyFont="1" applyBorder="1" applyAlignment="1">
      <alignment vertical="top"/>
    </xf>
    <xf numFmtId="0" fontId="31" fillId="0" borderId="0" xfId="0" applyFont="1" applyAlignment="1">
      <alignment vertical="top"/>
    </xf>
    <xf numFmtId="49" fontId="32" fillId="0" borderId="0" xfId="0" applyNumberFormat="1" applyFont="1" applyBorder="1" applyAlignment="1">
      <alignment horizontal="left" vertical="top" wrapText="1"/>
    </xf>
    <xf numFmtId="49" fontId="26" fillId="0" borderId="41" xfId="0" applyNumberFormat="1" applyFont="1" applyBorder="1" applyAlignment="1">
      <alignment horizontal="left" vertical="top"/>
    </xf>
    <xf numFmtId="49" fontId="28" fillId="0" borderId="41" xfId="0" applyNumberFormat="1" applyFont="1" applyBorder="1" applyAlignment="1">
      <alignment horizontal="left" vertical="top" wrapText="1"/>
    </xf>
    <xf numFmtId="49" fontId="28" fillId="0" borderId="41" xfId="0" applyNumberFormat="1" applyFont="1" applyBorder="1" applyAlignment="1">
      <alignment vertical="top" wrapText="1"/>
    </xf>
    <xf numFmtId="49" fontId="26" fillId="0" borderId="41" xfId="0" applyNumberFormat="1" applyFont="1" applyBorder="1" applyAlignment="1">
      <alignment vertical="top" wrapText="1"/>
    </xf>
    <xf numFmtId="49" fontId="28" fillId="0" borderId="41" xfId="0" applyNumberFormat="1" applyFont="1" applyFill="1" applyBorder="1" applyAlignment="1">
      <alignment vertical="top"/>
    </xf>
    <xf numFmtId="49" fontId="26" fillId="0" borderId="41" xfId="0" applyNumberFormat="1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49" fontId="11" fillId="0" borderId="41" xfId="0" applyNumberFormat="1" applyFont="1" applyBorder="1" applyAlignment="1">
      <alignment horizontal="left" vertical="top"/>
    </xf>
    <xf numFmtId="49" fontId="11" fillId="0" borderId="41" xfId="0" applyNumberFormat="1" applyFont="1" applyBorder="1" applyAlignment="1">
      <alignment horizontal="left" vertical="top" wrapText="1"/>
    </xf>
    <xf numFmtId="49" fontId="9" fillId="0" borderId="41" xfId="0" applyNumberFormat="1" applyFont="1" applyFill="1" applyBorder="1" applyAlignment="1">
      <alignment horizontal="left" vertical="top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41" xfId="0" applyNumberFormat="1" applyFont="1" applyFill="1" applyBorder="1" applyAlignment="1">
      <alignment horizontal="left" vertical="top" wrapText="1"/>
    </xf>
    <xf numFmtId="49" fontId="11" fillId="0" borderId="41" xfId="0" applyNumberFormat="1" applyFont="1" applyFill="1" applyBorder="1" applyAlignment="1">
      <alignment horizontal="left" vertical="top"/>
    </xf>
    <xf numFmtId="3" fontId="9" fillId="0" borderId="41" xfId="0" applyNumberFormat="1" applyFont="1" applyFill="1" applyBorder="1" applyAlignment="1">
      <alignment vertical="top"/>
    </xf>
    <xf numFmtId="49" fontId="11" fillId="0" borderId="41" xfId="0" applyNumberFormat="1" applyFont="1" applyFill="1" applyBorder="1" applyAlignment="1">
      <alignment horizontal="left" vertical="top" wrapText="1"/>
    </xf>
    <xf numFmtId="1" fontId="2" fillId="0" borderId="41" xfId="0" applyNumberFormat="1" applyFont="1" applyFill="1" applyBorder="1" applyAlignment="1">
      <alignment horizontal="right" vertical="top"/>
    </xf>
    <xf numFmtId="49" fontId="11" fillId="0" borderId="0" xfId="0" applyNumberFormat="1" applyFont="1" applyAlignment="1">
      <alignment horizontal="left" vertical="top" wrapText="1"/>
    </xf>
    <xf numFmtId="49" fontId="11" fillId="0" borderId="41" xfId="0" applyNumberFormat="1" applyFont="1" applyFill="1" applyBorder="1" applyAlignment="1">
      <alignment horizontal="center" vertical="top"/>
    </xf>
    <xf numFmtId="1" fontId="11" fillId="0" borderId="41" xfId="0" applyNumberFormat="1" applyFont="1" applyFill="1" applyBorder="1" applyAlignment="1">
      <alignment horizontal="right" vertical="top"/>
    </xf>
    <xf numFmtId="3" fontId="11" fillId="0" borderId="41" xfId="0" applyNumberFormat="1" applyFont="1" applyFill="1" applyBorder="1" applyAlignment="1">
      <alignment vertical="top"/>
    </xf>
    <xf numFmtId="49" fontId="25" fillId="0" borderId="41" xfId="0" applyNumberFormat="1" applyFont="1" applyFill="1" applyBorder="1" applyAlignment="1">
      <alignment horizontal="left" vertical="top"/>
    </xf>
    <xf numFmtId="3" fontId="9" fillId="0" borderId="41" xfId="0" applyNumberFormat="1" applyFont="1" applyBorder="1" applyAlignment="1">
      <alignment vertical="top"/>
    </xf>
    <xf numFmtId="1" fontId="20" fillId="0" borderId="41" xfId="0" applyNumberFormat="1" applyFont="1" applyFill="1" applyBorder="1" applyAlignment="1">
      <alignment horizontal="right" vertical="top"/>
    </xf>
    <xf numFmtId="3" fontId="26" fillId="3" borderId="41" xfId="4" applyNumberFormat="1" applyFont="1" applyFill="1" applyBorder="1" applyAlignment="1">
      <alignment horizontal="right" vertical="top"/>
    </xf>
    <xf numFmtId="3" fontId="26" fillId="3" borderId="41" xfId="4" applyNumberFormat="1" applyFont="1" applyFill="1" applyBorder="1" applyAlignment="1">
      <alignment vertical="top"/>
    </xf>
    <xf numFmtId="3" fontId="26" fillId="0" borderId="41" xfId="4" applyNumberFormat="1" applyFont="1" applyBorder="1" applyAlignment="1">
      <alignment horizontal="center" vertical="top"/>
    </xf>
    <xf numFmtId="3" fontId="26" fillId="0" borderId="41" xfId="4" applyNumberFormat="1" applyFont="1" applyBorder="1" applyAlignment="1">
      <alignment horizontal="right" vertical="top"/>
    </xf>
    <xf numFmtId="49" fontId="26" fillId="3" borderId="41" xfId="4" applyNumberFormat="1" applyFont="1" applyFill="1" applyBorder="1" applyAlignment="1">
      <alignment horizontal="center" vertical="top"/>
    </xf>
    <xf numFmtId="49" fontId="26" fillId="0" borderId="41" xfId="4" applyNumberFormat="1" applyFont="1" applyBorder="1" applyAlignment="1">
      <alignment horizontal="center" vertical="top" wrapText="1"/>
    </xf>
    <xf numFmtId="49" fontId="26" fillId="0" borderId="41" xfId="4" applyNumberFormat="1" applyFont="1" applyBorder="1" applyAlignment="1">
      <alignment horizontal="left" vertical="top" wrapText="1"/>
    </xf>
    <xf numFmtId="49" fontId="26" fillId="0" borderId="41" xfId="4" applyNumberFormat="1" applyFont="1" applyBorder="1" applyAlignment="1">
      <alignment horizontal="right" vertical="top"/>
    </xf>
    <xf numFmtId="49" fontId="11" fillId="0" borderId="41" xfId="0" applyNumberFormat="1" applyFont="1" applyBorder="1" applyAlignment="1">
      <alignment horizontal="center" vertical="top"/>
    </xf>
    <xf numFmtId="3" fontId="11" fillId="0" borderId="41" xfId="0" applyNumberFormat="1" applyFont="1" applyBorder="1" applyAlignment="1">
      <alignment horizontal="right" vertical="top"/>
    </xf>
    <xf numFmtId="3" fontId="11" fillId="0" borderId="41" xfId="0" applyNumberFormat="1" applyFont="1" applyBorder="1" applyAlignment="1">
      <alignment vertical="top"/>
    </xf>
    <xf numFmtId="49" fontId="12" fillId="0" borderId="9" xfId="0" applyNumberFormat="1" applyFont="1" applyBorder="1" applyAlignment="1">
      <alignment horizontal="left"/>
    </xf>
    <xf numFmtId="3" fontId="26" fillId="0" borderId="41" xfId="0" applyNumberFormat="1" applyFont="1" applyFill="1" applyBorder="1" applyAlignment="1">
      <alignment horizontal="center" vertical="top"/>
    </xf>
    <xf numFmtId="1" fontId="26" fillId="0" borderId="41" xfId="0" applyNumberFormat="1" applyFont="1" applyFill="1" applyBorder="1" applyAlignment="1">
      <alignment horizontal="right" vertical="top"/>
    </xf>
    <xf numFmtId="3" fontId="26" fillId="0" borderId="41" xfId="0" applyNumberFormat="1" applyFont="1" applyFill="1" applyBorder="1" applyAlignment="1">
      <alignment vertical="top"/>
    </xf>
    <xf numFmtId="3" fontId="26" fillId="0" borderId="41" xfId="0" applyNumberFormat="1" applyFont="1" applyBorder="1" applyAlignment="1">
      <alignment horizontal="center" vertical="top"/>
    </xf>
    <xf numFmtId="1" fontId="26" fillId="0" borderId="41" xfId="0" applyNumberFormat="1" applyFont="1" applyBorder="1" applyAlignment="1">
      <alignment horizontal="right" vertical="top"/>
    </xf>
    <xf numFmtId="3" fontId="26" fillId="0" borderId="41" xfId="0" applyNumberFormat="1" applyFont="1" applyBorder="1" applyAlignment="1">
      <alignment vertical="top"/>
    </xf>
    <xf numFmtId="49" fontId="7" fillId="0" borderId="41" xfId="0" applyNumberFormat="1" applyFont="1" applyFill="1" applyBorder="1" applyAlignment="1">
      <alignment horizontal="left" vertical="top"/>
    </xf>
    <xf numFmtId="49" fontId="7" fillId="0" borderId="41" xfId="0" applyNumberFormat="1" applyFont="1" applyFill="1" applyBorder="1" applyAlignment="1">
      <alignment horizontal="left" vertical="top" wrapText="1"/>
    </xf>
    <xf numFmtId="3" fontId="7" fillId="0" borderId="41" xfId="0" applyNumberFormat="1" applyFont="1" applyFill="1" applyBorder="1" applyAlignment="1">
      <alignment vertical="top"/>
    </xf>
    <xf numFmtId="49" fontId="11" fillId="0" borderId="41" xfId="0" applyNumberFormat="1" applyFont="1" applyFill="1" applyBorder="1" applyAlignment="1">
      <alignment vertical="top"/>
    </xf>
    <xf numFmtId="49" fontId="11" fillId="0" borderId="41" xfId="0" applyNumberFormat="1" applyFont="1" applyBorder="1" applyAlignment="1">
      <alignment vertical="top"/>
    </xf>
    <xf numFmtId="49" fontId="11" fillId="0" borderId="0" xfId="5" applyNumberFormat="1" applyFont="1" applyAlignment="1">
      <alignment vertical="top"/>
    </xf>
    <xf numFmtId="49" fontId="28" fillId="0" borderId="41" xfId="0" applyNumberFormat="1" applyFont="1" applyFill="1" applyBorder="1" applyAlignment="1">
      <alignment horizontal="left" vertical="top"/>
    </xf>
    <xf numFmtId="49" fontId="26" fillId="0" borderId="41" xfId="0" applyNumberFormat="1" applyFont="1" applyFill="1" applyBorder="1" applyAlignment="1">
      <alignment horizontal="left" vertical="top"/>
    </xf>
    <xf numFmtId="49" fontId="11" fillId="0" borderId="0" xfId="0" applyNumberFormat="1" applyFont="1" applyFill="1" applyBorder="1" applyAlignment="1">
      <alignment vertical="top"/>
    </xf>
    <xf numFmtId="0" fontId="11" fillId="0" borderId="44" xfId="0" applyNumberFormat="1" applyFont="1" applyBorder="1"/>
    <xf numFmtId="0" fontId="11" fillId="0" borderId="0" xfId="0" applyFont="1"/>
    <xf numFmtId="0" fontId="34" fillId="0" borderId="45" xfId="5" applyFont="1" applyBorder="1"/>
    <xf numFmtId="0" fontId="11" fillId="0" borderId="45" xfId="5" applyFont="1" applyBorder="1"/>
    <xf numFmtId="0" fontId="11" fillId="0" borderId="45" xfId="5" applyFont="1" applyBorder="1" applyAlignment="1">
      <alignment horizontal="right"/>
    </xf>
    <xf numFmtId="3" fontId="11" fillId="0" borderId="0" xfId="0" applyNumberFormat="1" applyFont="1" applyBorder="1" applyAlignment="1">
      <alignment vertical="top"/>
    </xf>
    <xf numFmtId="0" fontId="11" fillId="0" borderId="46" xfId="5" applyFont="1" applyBorder="1" applyAlignment="1">
      <alignment vertical="top"/>
    </xf>
    <xf numFmtId="0" fontId="11" fillId="0" borderId="47" xfId="5" applyFont="1" applyBorder="1" applyAlignment="1">
      <alignment vertical="top"/>
    </xf>
    <xf numFmtId="0" fontId="11" fillId="0" borderId="48" xfId="5" applyFont="1" applyFill="1" applyBorder="1" applyAlignment="1">
      <alignment horizontal="center" vertical="top"/>
    </xf>
    <xf numFmtId="49" fontId="11" fillId="0" borderId="48" xfId="5" applyNumberFormat="1" applyFont="1" applyFill="1" applyBorder="1" applyAlignment="1">
      <alignment vertical="top"/>
    </xf>
    <xf numFmtId="0" fontId="11" fillId="0" borderId="32" xfId="5" applyFont="1" applyFill="1" applyBorder="1" applyAlignment="1">
      <alignment horizontal="center" vertical="top"/>
    </xf>
    <xf numFmtId="0" fontId="11" fillId="0" borderId="14" xfId="5" applyFont="1" applyFill="1" applyBorder="1" applyAlignment="1">
      <alignment horizontal="center" vertical="top"/>
    </xf>
    <xf numFmtId="49" fontId="11" fillId="0" borderId="14" xfId="5" applyNumberFormat="1" applyFont="1" applyFill="1" applyBorder="1" applyAlignment="1">
      <alignment vertical="top"/>
    </xf>
    <xf numFmtId="49" fontId="20" fillId="0" borderId="41" xfId="0" applyNumberFormat="1" applyFont="1" applyBorder="1" applyAlignment="1">
      <alignment horizontal="left" vertical="top" wrapText="1"/>
    </xf>
    <xf numFmtId="0" fontId="33" fillId="0" borderId="0" xfId="0" applyFont="1" applyBorder="1" applyAlignment="1">
      <alignment vertical="top"/>
    </xf>
    <xf numFmtId="0" fontId="33" fillId="0" borderId="0" xfId="0" applyFont="1" applyAlignment="1">
      <alignment vertical="top"/>
    </xf>
    <xf numFmtId="0" fontId="27" fillId="0" borderId="0" xfId="0" applyFont="1" applyBorder="1" applyAlignment="1">
      <alignment vertical="top"/>
    </xf>
    <xf numFmtId="0" fontId="27" fillId="0" borderId="0" xfId="0" applyFont="1" applyAlignment="1">
      <alignment vertical="top"/>
    </xf>
    <xf numFmtId="49" fontId="22" fillId="0" borderId="0" xfId="0" applyNumberFormat="1" applyFont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vertical="top"/>
    </xf>
    <xf numFmtId="3" fontId="24" fillId="0" borderId="0" xfId="0" applyNumberFormat="1" applyFont="1" applyBorder="1" applyAlignment="1">
      <alignment vertical="top"/>
    </xf>
    <xf numFmtId="49" fontId="2" fillId="0" borderId="41" xfId="0" applyNumberFormat="1" applyFont="1" applyBorder="1" applyAlignment="1">
      <alignment horizontal="left" vertical="top" wrapText="1"/>
    </xf>
    <xf numFmtId="3" fontId="2" fillId="0" borderId="41" xfId="0" applyNumberFormat="1" applyFont="1" applyBorder="1" applyAlignment="1">
      <alignment vertical="top"/>
    </xf>
    <xf numFmtId="1" fontId="2" fillId="0" borderId="41" xfId="0" applyNumberFormat="1" applyFont="1" applyBorder="1" applyAlignment="1">
      <alignment horizontal="right" vertical="top"/>
    </xf>
    <xf numFmtId="1" fontId="2" fillId="0" borderId="41" xfId="0" applyNumberFormat="1" applyFont="1" applyBorder="1" applyAlignment="1">
      <alignment vertical="top"/>
    </xf>
    <xf numFmtId="1" fontId="11" fillId="0" borderId="41" xfId="0" applyNumberFormat="1" applyFont="1" applyBorder="1" applyAlignment="1">
      <alignment vertical="top"/>
    </xf>
    <xf numFmtId="49" fontId="0" fillId="0" borderId="41" xfId="0" applyNumberFormat="1" applyFill="1" applyBorder="1" applyAlignment="1">
      <alignment vertical="top" wrapText="1"/>
    </xf>
    <xf numFmtId="49" fontId="25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right" vertical="top"/>
    </xf>
    <xf numFmtId="1" fontId="2" fillId="0" borderId="0" xfId="0" applyNumberFormat="1" applyFont="1" applyBorder="1" applyAlignment="1">
      <alignment vertical="top"/>
    </xf>
    <xf numFmtId="3" fontId="9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49" fontId="2" fillId="0" borderId="41" xfId="0" applyNumberFormat="1" applyFont="1" applyBorder="1" applyAlignment="1">
      <alignment horizontal="center" vertical="top"/>
    </xf>
    <xf numFmtId="49" fontId="2" fillId="0" borderId="41" xfId="0" applyNumberFormat="1" applyFont="1" applyBorder="1" applyAlignment="1">
      <alignment horizontal="left" vertical="top"/>
    </xf>
    <xf numFmtId="49" fontId="2" fillId="0" borderId="41" xfId="0" applyNumberFormat="1" applyFont="1" applyFill="1" applyBorder="1" applyAlignment="1">
      <alignment horizontal="center" vertical="top"/>
    </xf>
    <xf numFmtId="1" fontId="2" fillId="0" borderId="41" xfId="0" applyNumberFormat="1" applyFont="1" applyFill="1" applyBorder="1" applyAlignment="1">
      <alignment vertical="top"/>
    </xf>
    <xf numFmtId="49" fontId="22" fillId="0" borderId="0" xfId="0" applyNumberFormat="1" applyFont="1" applyFill="1" applyBorder="1" applyAlignment="1">
      <alignment vertical="top"/>
    </xf>
    <xf numFmtId="49" fontId="22" fillId="0" borderId="0" xfId="0" applyNumberFormat="1" applyFont="1" applyBorder="1" applyAlignment="1">
      <alignment horizontal="left" vertical="top" wrapText="1"/>
    </xf>
    <xf numFmtId="49" fontId="0" fillId="0" borderId="41" xfId="0" applyNumberFormat="1" applyBorder="1" applyAlignment="1">
      <alignment horizontal="left" vertical="top" wrapText="1"/>
    </xf>
    <xf numFmtId="0" fontId="2" fillId="0" borderId="41" xfId="0" applyFont="1" applyFill="1" applyBorder="1" applyAlignment="1">
      <alignment horizontal="center" vertical="top"/>
    </xf>
    <xf numFmtId="0" fontId="9" fillId="0" borderId="41" xfId="0" applyFont="1" applyFill="1" applyBorder="1" applyAlignment="1">
      <alignment vertical="top"/>
    </xf>
    <xf numFmtId="0" fontId="14" fillId="0" borderId="0" xfId="5" applyFont="1" applyAlignment="1">
      <alignment horizontal="centerContinuous" vertical="top"/>
    </xf>
    <xf numFmtId="1" fontId="14" fillId="0" borderId="0" xfId="5" applyNumberFormat="1" applyFont="1" applyAlignment="1">
      <alignment vertical="top"/>
    </xf>
    <xf numFmtId="0" fontId="14" fillId="0" borderId="0" xfId="5" applyFont="1" applyAlignment="1">
      <alignment horizontal="right" vertical="top"/>
    </xf>
    <xf numFmtId="0" fontId="11" fillId="0" borderId="43" xfId="5" applyFont="1" applyBorder="1" applyAlignment="1">
      <alignment horizontal="left" vertical="top"/>
    </xf>
    <xf numFmtId="0" fontId="11" fillId="0" borderId="44" xfId="5" applyFont="1" applyBorder="1" applyAlignment="1">
      <alignment horizontal="left" vertical="top"/>
    </xf>
    <xf numFmtId="3" fontId="20" fillId="0" borderId="0" xfId="0" applyNumberFormat="1" applyFont="1" applyBorder="1" applyAlignment="1">
      <alignment horizontal="right" vertical="top"/>
    </xf>
    <xf numFmtId="1" fontId="20" fillId="0" borderId="0" xfId="0" applyNumberFormat="1" applyFont="1" applyBorder="1" applyAlignment="1">
      <alignment vertical="top"/>
    </xf>
    <xf numFmtId="3" fontId="7" fillId="0" borderId="0" xfId="0" applyNumberFormat="1" applyFont="1" applyBorder="1" applyAlignment="1">
      <alignment vertical="top"/>
    </xf>
    <xf numFmtId="3" fontId="20" fillId="0" borderId="0" xfId="0" applyNumberFormat="1" applyFont="1" applyAlignment="1">
      <alignment vertical="top"/>
    </xf>
    <xf numFmtId="1" fontId="11" fillId="0" borderId="32" xfId="5" applyNumberFormat="1" applyFont="1" applyFill="1" applyBorder="1" applyAlignment="1">
      <alignment vertical="top"/>
    </xf>
    <xf numFmtId="0" fontId="9" fillId="0" borderId="32" xfId="5" applyFont="1" applyFill="1" applyBorder="1" applyAlignment="1">
      <alignment horizontal="center" vertical="top"/>
    </xf>
    <xf numFmtId="0" fontId="9" fillId="0" borderId="48" xfId="5" applyFont="1" applyFill="1" applyBorder="1" applyAlignment="1">
      <alignment horizontal="center" vertical="top"/>
    </xf>
    <xf numFmtId="1" fontId="11" fillId="0" borderId="14" xfId="5" applyNumberFormat="1" applyFont="1" applyFill="1" applyBorder="1" applyAlignment="1">
      <alignment vertical="top"/>
    </xf>
    <xf numFmtId="0" fontId="9" fillId="0" borderId="14" xfId="5" applyFont="1" applyFill="1" applyBorder="1" applyAlignment="1">
      <alignment horizontal="center" vertical="top"/>
    </xf>
    <xf numFmtId="49" fontId="20" fillId="0" borderId="41" xfId="0" applyNumberFormat="1" applyFont="1" applyFill="1" applyBorder="1" applyAlignment="1">
      <alignment horizontal="right" vertical="top"/>
    </xf>
    <xf numFmtId="1" fontId="9" fillId="0" borderId="41" xfId="0" applyNumberFormat="1" applyFont="1" applyFill="1" applyBorder="1" applyAlignment="1">
      <alignment horizontal="right" vertical="top"/>
    </xf>
    <xf numFmtId="49" fontId="2" fillId="0" borderId="41" xfId="0" applyNumberFormat="1" applyFont="1" applyFill="1" applyBorder="1" applyAlignment="1">
      <alignment horizontal="right" vertical="top"/>
    </xf>
    <xf numFmtId="49" fontId="2" fillId="0" borderId="41" xfId="0" applyNumberFormat="1" applyFont="1" applyFill="1" applyBorder="1" applyAlignment="1">
      <alignment vertical="top" wrapText="1"/>
    </xf>
    <xf numFmtId="1" fontId="17" fillId="0" borderId="41" xfId="0" applyNumberFormat="1" applyFont="1" applyBorder="1" applyAlignment="1">
      <alignment vertical="top"/>
    </xf>
    <xf numFmtId="3" fontId="17" fillId="0" borderId="41" xfId="0" applyNumberFormat="1" applyFont="1" applyBorder="1" applyAlignment="1">
      <alignment horizontal="right" vertical="top"/>
    </xf>
    <xf numFmtId="3" fontId="4" fillId="0" borderId="41" xfId="0" applyNumberFormat="1" applyFont="1" applyFill="1" applyBorder="1" applyAlignment="1">
      <alignment vertical="top"/>
    </xf>
    <xf numFmtId="0" fontId="26" fillId="0" borderId="41" xfId="0" applyFont="1" applyFill="1" applyBorder="1" applyAlignment="1">
      <alignment vertical="top" wrapText="1"/>
    </xf>
    <xf numFmtId="49" fontId="26" fillId="0" borderId="41" xfId="0" applyNumberFormat="1" applyFont="1" applyBorder="1" applyAlignment="1">
      <alignment horizontal="right" vertical="top"/>
    </xf>
    <xf numFmtId="3" fontId="28" fillId="0" borderId="41" xfId="0" applyNumberFormat="1" applyFont="1" applyBorder="1" applyAlignment="1">
      <alignment horizontal="center" vertical="top"/>
    </xf>
    <xf numFmtId="1" fontId="28" fillId="0" borderId="41" xfId="0" applyNumberFormat="1" applyFont="1" applyBorder="1" applyAlignment="1">
      <alignment horizontal="right" vertical="top"/>
    </xf>
    <xf numFmtId="3" fontId="28" fillId="0" borderId="41" xfId="0" applyNumberFormat="1" applyFont="1" applyBorder="1" applyAlignment="1">
      <alignment vertical="top"/>
    </xf>
    <xf numFmtId="49" fontId="26" fillId="0" borderId="41" xfId="0" applyNumberFormat="1" applyFont="1" applyFill="1" applyBorder="1" applyAlignment="1">
      <alignment vertical="top"/>
    </xf>
    <xf numFmtId="1" fontId="22" fillId="0" borderId="0" xfId="0" applyNumberFormat="1" applyFont="1" applyFill="1" applyBorder="1" applyAlignment="1">
      <alignment vertical="top"/>
    </xf>
    <xf numFmtId="3" fontId="22" fillId="0" borderId="0" xfId="0" applyNumberFormat="1" applyFont="1" applyFill="1" applyBorder="1" applyAlignment="1">
      <alignment vertical="top"/>
    </xf>
    <xf numFmtId="49" fontId="11" fillId="0" borderId="0" xfId="0" applyNumberFormat="1" applyFont="1" applyBorder="1" applyAlignment="1">
      <alignment horizontal="center" vertical="top"/>
    </xf>
    <xf numFmtId="1" fontId="11" fillId="0" borderId="0" xfId="0" applyNumberFormat="1" applyFont="1" applyBorder="1" applyAlignment="1">
      <alignment vertical="top"/>
    </xf>
    <xf numFmtId="3" fontId="11" fillId="0" borderId="0" xfId="1" applyNumberFormat="1" applyFont="1" applyBorder="1" applyAlignment="1">
      <alignment vertical="top"/>
    </xf>
    <xf numFmtId="3" fontId="11" fillId="0" borderId="0" xfId="0" applyNumberFormat="1" applyFont="1" applyFill="1" applyBorder="1" applyAlignment="1">
      <alignment vertical="top"/>
    </xf>
    <xf numFmtId="3" fontId="21" fillId="0" borderId="0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horizontal="right" vertical="top"/>
    </xf>
    <xf numFmtId="1" fontId="20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0" fontId="2" fillId="0" borderId="41" xfId="0" applyFont="1" applyBorder="1" applyAlignment="1">
      <alignment horizontal="center" vertical="top"/>
    </xf>
    <xf numFmtId="49" fontId="0" fillId="0" borderId="41" xfId="0" applyNumberFormat="1" applyBorder="1" applyAlignment="1">
      <alignment horizontal="left" vertical="top"/>
    </xf>
    <xf numFmtId="3" fontId="0" fillId="0" borderId="41" xfId="0" applyNumberFormat="1" applyFont="1" applyBorder="1" applyAlignment="1">
      <alignment horizontal="center" vertical="top"/>
    </xf>
    <xf numFmtId="3" fontId="0" fillId="0" borderId="41" xfId="0" applyNumberFormat="1" applyFont="1" applyBorder="1" applyAlignment="1">
      <alignment vertical="top"/>
    </xf>
    <xf numFmtId="3" fontId="11" fillId="0" borderId="41" xfId="0" applyNumberFormat="1" applyFont="1" applyFill="1" applyBorder="1" applyAlignment="1">
      <alignment horizontal="center" vertical="top"/>
    </xf>
    <xf numFmtId="49" fontId="25" fillId="0" borderId="41" xfId="0" applyNumberFormat="1" applyFont="1" applyFill="1" applyBorder="1" applyAlignment="1">
      <alignment horizontal="left" vertical="top" wrapText="1"/>
    </xf>
    <xf numFmtId="3" fontId="25" fillId="0" borderId="41" xfId="0" applyNumberFormat="1" applyFont="1" applyFill="1" applyBorder="1" applyAlignment="1">
      <alignment vertical="top"/>
    </xf>
    <xf numFmtId="3" fontId="0" fillId="0" borderId="0" xfId="0" applyNumberFormat="1" applyBorder="1"/>
    <xf numFmtId="0" fontId="26" fillId="0" borderId="0" xfId="0" applyFont="1"/>
    <xf numFmtId="3" fontId="11" fillId="0" borderId="0" xfId="5" applyNumberFormat="1" applyFont="1" applyBorder="1" applyAlignment="1">
      <alignment vertical="top"/>
    </xf>
    <xf numFmtId="3" fontId="20" fillId="0" borderId="0" xfId="0" applyNumberFormat="1" applyFont="1" applyBorder="1" applyAlignment="1">
      <alignment vertical="top"/>
    </xf>
    <xf numFmtId="3" fontId="16" fillId="0" borderId="0" xfId="0" applyNumberFormat="1" applyFont="1" applyBorder="1" applyAlignment="1">
      <alignment vertical="top"/>
    </xf>
    <xf numFmtId="3" fontId="22" fillId="0" borderId="0" xfId="0" applyNumberFormat="1" applyFont="1" applyBorder="1" applyAlignment="1">
      <alignment vertical="top"/>
    </xf>
    <xf numFmtId="3" fontId="33" fillId="0" borderId="0" xfId="0" applyNumberFormat="1" applyFont="1" applyBorder="1" applyAlignment="1">
      <alignment vertical="top"/>
    </xf>
    <xf numFmtId="3" fontId="30" fillId="0" borderId="0" xfId="0" applyNumberFormat="1" applyFont="1" applyBorder="1" applyAlignment="1">
      <alignment vertical="top"/>
    </xf>
    <xf numFmtId="3" fontId="31" fillId="0" borderId="0" xfId="0" applyNumberFormat="1" applyFont="1" applyBorder="1" applyAlignment="1">
      <alignment vertical="top"/>
    </xf>
    <xf numFmtId="3" fontId="27" fillId="0" borderId="0" xfId="0" applyNumberFormat="1" applyFont="1" applyBorder="1" applyAlignment="1">
      <alignment vertical="top"/>
    </xf>
    <xf numFmtId="49" fontId="0" fillId="0" borderId="41" xfId="0" applyNumberFormat="1" applyFont="1" applyBorder="1" applyAlignment="1">
      <alignment horizontal="left" vertical="top"/>
    </xf>
    <xf numFmtId="49" fontId="22" fillId="0" borderId="41" xfId="0" applyNumberFormat="1" applyFont="1" applyBorder="1" applyAlignment="1">
      <alignment horizontal="center" vertical="top"/>
    </xf>
    <xf numFmtId="3" fontId="21" fillId="0" borderId="41" xfId="0" applyNumberFormat="1" applyFont="1" applyBorder="1" applyAlignment="1">
      <alignment vertical="top"/>
    </xf>
    <xf numFmtId="1" fontId="0" fillId="0" borderId="41" xfId="0" applyNumberFormat="1" applyFont="1" applyFill="1" applyBorder="1" applyAlignment="1">
      <alignment horizontal="right" vertical="top"/>
    </xf>
    <xf numFmtId="3" fontId="22" fillId="0" borderId="41" xfId="0" applyNumberFormat="1" applyFont="1" applyFill="1" applyBorder="1" applyAlignment="1">
      <alignment vertical="top"/>
    </xf>
    <xf numFmtId="49" fontId="22" fillId="0" borderId="41" xfId="0" applyNumberFormat="1" applyFont="1" applyFill="1" applyBorder="1" applyAlignment="1">
      <alignment vertical="top" wrapText="1"/>
    </xf>
    <xf numFmtId="3" fontId="0" fillId="0" borderId="41" xfId="0" applyNumberFormat="1" applyFont="1" applyFill="1" applyBorder="1" applyAlignment="1">
      <alignment vertical="top"/>
    </xf>
    <xf numFmtId="0" fontId="37" fillId="0" borderId="41" xfId="0" applyFont="1" applyFill="1" applyBorder="1" applyAlignment="1">
      <alignment horizontal="left" vertical="top"/>
    </xf>
    <xf numFmtId="49" fontId="22" fillId="0" borderId="41" xfId="0" applyNumberFormat="1" applyFont="1" applyFill="1" applyBorder="1" applyAlignment="1">
      <alignment horizontal="center" vertical="top"/>
    </xf>
    <xf numFmtId="3" fontId="21" fillId="0" borderId="41" xfId="0" applyNumberFormat="1" applyFont="1" applyFill="1" applyBorder="1" applyAlignment="1">
      <alignment vertical="top"/>
    </xf>
    <xf numFmtId="3" fontId="26" fillId="3" borderId="41" xfId="4" applyNumberFormat="1" applyFont="1" applyFill="1" applyBorder="1" applyAlignment="1">
      <alignment horizontal="center" vertical="top"/>
    </xf>
    <xf numFmtId="3" fontId="38" fillId="3" borderId="41" xfId="4" applyNumberFormat="1" applyFont="1" applyFill="1" applyBorder="1" applyAlignment="1">
      <alignment horizontal="center" vertical="top"/>
    </xf>
    <xf numFmtId="3" fontId="38" fillId="3" borderId="41" xfId="4" applyNumberFormat="1" applyFont="1" applyFill="1" applyBorder="1" applyAlignment="1">
      <alignment horizontal="right" vertical="top"/>
    </xf>
    <xf numFmtId="3" fontId="38" fillId="3" borderId="41" xfId="4" applyNumberFormat="1" applyFont="1" applyFill="1" applyBorder="1" applyAlignment="1">
      <alignment vertical="top"/>
    </xf>
    <xf numFmtId="3" fontId="22" fillId="0" borderId="41" xfId="0" applyNumberFormat="1" applyFont="1" applyBorder="1" applyAlignment="1">
      <alignment horizontal="right" vertical="top"/>
    </xf>
    <xf numFmtId="3" fontId="26" fillId="0" borderId="41" xfId="4" applyNumberFormat="1" applyFont="1" applyBorder="1" applyAlignment="1">
      <alignment vertical="top"/>
    </xf>
    <xf numFmtId="3" fontId="38" fillId="0" borderId="41" xfId="4" applyNumberFormat="1" applyFont="1" applyBorder="1" applyAlignment="1">
      <alignment horizontal="center" vertical="top"/>
    </xf>
    <xf numFmtId="49" fontId="38" fillId="0" borderId="41" xfId="4" applyNumberFormat="1" applyFont="1" applyBorder="1" applyAlignment="1">
      <alignment horizontal="right" vertical="top"/>
    </xf>
    <xf numFmtId="49" fontId="38" fillId="0" borderId="41" xfId="4" applyNumberFormat="1" applyFont="1" applyBorder="1" applyAlignment="1">
      <alignment horizontal="left" vertical="top" wrapText="1"/>
    </xf>
    <xf numFmtId="49" fontId="5" fillId="4" borderId="9" xfId="0" applyNumberFormat="1" applyFont="1" applyFill="1" applyBorder="1"/>
    <xf numFmtId="49" fontId="0" fillId="4" borderId="10" xfId="0" applyNumberFormat="1" applyFill="1" applyBorder="1"/>
    <xf numFmtId="0" fontId="35" fillId="4" borderId="0" xfId="0" applyFont="1" applyFill="1" applyBorder="1"/>
    <xf numFmtId="0" fontId="27" fillId="4" borderId="0" xfId="0" applyFont="1" applyFill="1" applyBorder="1"/>
    <xf numFmtId="0" fontId="21" fillId="4" borderId="0" xfId="0" applyFont="1" applyFill="1" applyBorder="1"/>
    <xf numFmtId="0" fontId="36" fillId="4" borderId="0" xfId="0" applyFont="1" applyFill="1" applyBorder="1"/>
    <xf numFmtId="49" fontId="21" fillId="4" borderId="21" xfId="0" applyNumberFormat="1" applyFont="1" applyFill="1" applyBorder="1" applyAlignment="1">
      <alignment horizontal="left"/>
    </xf>
    <xf numFmtId="0" fontId="8" fillId="4" borderId="37" xfId="0" applyFont="1" applyFill="1" applyBorder="1"/>
    <xf numFmtId="0" fontId="8" fillId="4" borderId="49" xfId="0" applyFont="1" applyFill="1" applyBorder="1"/>
    <xf numFmtId="166" fontId="8" fillId="4" borderId="37" xfId="0" applyNumberFormat="1" applyFont="1" applyFill="1" applyBorder="1"/>
    <xf numFmtId="0" fontId="8" fillId="4" borderId="50" xfId="0" applyFont="1" applyFill="1" applyBorder="1"/>
    <xf numFmtId="49" fontId="7" fillId="4" borderId="25" xfId="0" applyNumberFormat="1" applyFont="1" applyFill="1" applyBorder="1"/>
    <xf numFmtId="0" fontId="7" fillId="4" borderId="26" xfId="0" applyFont="1" applyFill="1" applyBorder="1"/>
    <xf numFmtId="0" fontId="7" fillId="4" borderId="27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25" xfId="0" applyFont="1" applyFill="1" applyBorder="1"/>
    <xf numFmtId="3" fontId="7" fillId="4" borderId="27" xfId="0" applyNumberFormat="1" applyFont="1" applyFill="1" applyBorder="1"/>
    <xf numFmtId="3" fontId="7" fillId="4" borderId="51" xfId="0" applyNumberFormat="1" applyFont="1" applyFill="1" applyBorder="1"/>
    <xf numFmtId="3" fontId="7" fillId="4" borderId="52" xfId="0" applyNumberFormat="1" applyFont="1" applyFill="1" applyBorder="1"/>
    <xf numFmtId="3" fontId="7" fillId="4" borderId="53" xfId="0" applyNumberFormat="1" applyFont="1" applyFill="1" applyBorder="1"/>
    <xf numFmtId="49" fontId="25" fillId="4" borderId="41" xfId="0" applyNumberFormat="1" applyFont="1" applyFill="1" applyBorder="1" applyAlignment="1">
      <alignment horizontal="left" vertical="top"/>
    </xf>
    <xf numFmtId="0" fontId="25" fillId="4" borderId="41" xfId="0" applyFont="1" applyFill="1" applyBorder="1" applyAlignment="1">
      <alignment vertical="top"/>
    </xf>
    <xf numFmtId="49" fontId="11" fillId="4" borderId="41" xfId="0" applyNumberFormat="1" applyFont="1" applyFill="1" applyBorder="1" applyAlignment="1">
      <alignment horizontal="center" vertical="top"/>
    </xf>
    <xf numFmtId="1" fontId="11" fillId="4" borderId="41" xfId="0" applyNumberFormat="1" applyFont="1" applyFill="1" applyBorder="1" applyAlignment="1">
      <alignment horizontal="right" vertical="top"/>
    </xf>
    <xf numFmtId="3" fontId="11" fillId="4" borderId="41" xfId="0" applyNumberFormat="1" applyFont="1" applyFill="1" applyBorder="1" applyAlignment="1">
      <alignment vertical="top"/>
    </xf>
    <xf numFmtId="49" fontId="25" fillId="4" borderId="41" xfId="0" applyNumberFormat="1" applyFont="1" applyFill="1" applyBorder="1" applyAlignment="1">
      <alignment horizontal="left" vertical="top" wrapText="1"/>
    </xf>
    <xf numFmtId="1" fontId="11" fillId="4" borderId="41" xfId="0" applyNumberFormat="1" applyFont="1" applyFill="1" applyBorder="1" applyAlignment="1">
      <alignment vertical="top"/>
    </xf>
    <xf numFmtId="3" fontId="25" fillId="4" borderId="41" xfId="0" applyNumberFormat="1" applyFont="1" applyFill="1" applyBorder="1" applyAlignment="1">
      <alignment vertical="top"/>
    </xf>
    <xf numFmtId="0" fontId="11" fillId="4" borderId="41" xfId="0" applyFont="1" applyFill="1" applyBorder="1" applyAlignment="1">
      <alignment vertical="top"/>
    </xf>
    <xf numFmtId="3" fontId="4" fillId="4" borderId="41" xfId="0" applyNumberFormat="1" applyFont="1" applyFill="1" applyBorder="1" applyAlignment="1">
      <alignment vertical="top"/>
    </xf>
    <xf numFmtId="49" fontId="28" fillId="4" borderId="41" xfId="0" applyNumberFormat="1" applyFont="1" applyFill="1" applyBorder="1" applyAlignment="1">
      <alignment horizontal="left" vertical="top"/>
    </xf>
    <xf numFmtId="0" fontId="4" fillId="4" borderId="41" xfId="0" applyFont="1" applyFill="1" applyBorder="1" applyAlignment="1">
      <alignment vertical="top"/>
    </xf>
    <xf numFmtId="3" fontId="26" fillId="4" borderId="41" xfId="0" applyNumberFormat="1" applyFont="1" applyFill="1" applyBorder="1" applyAlignment="1">
      <alignment horizontal="center" vertical="top"/>
    </xf>
    <xf numFmtId="1" fontId="26" fillId="4" borderId="41" xfId="0" applyNumberFormat="1" applyFont="1" applyFill="1" applyBorder="1" applyAlignment="1">
      <alignment horizontal="right" vertical="top"/>
    </xf>
    <xf numFmtId="3" fontId="26" fillId="4" borderId="41" xfId="0" applyNumberFormat="1" applyFont="1" applyFill="1" applyBorder="1" applyAlignment="1">
      <alignment vertical="top"/>
    </xf>
    <xf numFmtId="0" fontId="25" fillId="4" borderId="41" xfId="0" applyFont="1" applyFill="1" applyBorder="1" applyAlignment="1">
      <alignment vertical="top" wrapText="1"/>
    </xf>
    <xf numFmtId="0" fontId="11" fillId="4" borderId="41" xfId="0" applyFont="1" applyFill="1" applyBorder="1" applyAlignment="1">
      <alignment horizontal="center" vertical="top"/>
    </xf>
    <xf numFmtId="3" fontId="25" fillId="4" borderId="41" xfId="0" applyNumberFormat="1" applyFont="1" applyFill="1" applyBorder="1" applyAlignment="1">
      <alignment horizontal="right" vertical="top"/>
    </xf>
    <xf numFmtId="49" fontId="28" fillId="4" borderId="41" xfId="0" applyNumberFormat="1" applyFont="1" applyFill="1" applyBorder="1" applyAlignment="1">
      <alignment vertical="top"/>
    </xf>
    <xf numFmtId="49" fontId="26" fillId="4" borderId="41" xfId="0" applyNumberFormat="1" applyFont="1" applyFill="1" applyBorder="1" applyAlignment="1">
      <alignment horizontal="right" vertical="top"/>
    </xf>
    <xf numFmtId="49" fontId="25" fillId="4" borderId="41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horizontal="left" vertical="top"/>
    </xf>
    <xf numFmtId="49" fontId="22" fillId="4" borderId="0" xfId="0" applyNumberFormat="1" applyFont="1" applyFill="1" applyBorder="1" applyAlignment="1">
      <alignment horizontal="center" vertical="top"/>
    </xf>
    <xf numFmtId="1" fontId="22" fillId="4" borderId="0" xfId="0" applyNumberFormat="1" applyFont="1" applyFill="1" applyBorder="1" applyAlignment="1">
      <alignment vertical="top"/>
    </xf>
    <xf numFmtId="3" fontId="22" fillId="4" borderId="0" xfId="0" applyNumberFormat="1" applyFont="1" applyFill="1" applyBorder="1" applyAlignment="1">
      <alignment vertical="top"/>
    </xf>
    <xf numFmtId="0" fontId="22" fillId="4" borderId="0" xfId="0" applyFont="1" applyFill="1" applyBorder="1" applyAlignment="1">
      <alignment vertical="top"/>
    </xf>
    <xf numFmtId="49" fontId="25" fillId="4" borderId="0" xfId="0" applyNumberFormat="1" applyFont="1" applyFill="1" applyBorder="1" applyAlignment="1">
      <alignment horizontal="left" vertical="top"/>
    </xf>
    <xf numFmtId="49" fontId="11" fillId="4" borderId="0" xfId="0" applyNumberFormat="1" applyFont="1" applyFill="1" applyBorder="1" applyAlignment="1">
      <alignment horizontal="center" vertical="top"/>
    </xf>
    <xf numFmtId="1" fontId="11" fillId="4" borderId="0" xfId="0" applyNumberFormat="1" applyFont="1" applyFill="1" applyBorder="1" applyAlignment="1">
      <alignment vertical="top"/>
    </xf>
    <xf numFmtId="3" fontId="11" fillId="4" borderId="0" xfId="0" applyNumberFormat="1" applyFont="1" applyFill="1" applyBorder="1" applyAlignment="1">
      <alignment vertical="top"/>
    </xf>
    <xf numFmtId="3" fontId="25" fillId="4" borderId="0" xfId="0" applyNumberFormat="1" applyFont="1" applyFill="1" applyBorder="1" applyAlignment="1">
      <alignment vertical="top"/>
    </xf>
    <xf numFmtId="1" fontId="9" fillId="0" borderId="41" xfId="0" applyNumberFormat="1" applyFont="1" applyBorder="1" applyAlignment="1">
      <alignment horizontal="right" vertical="top"/>
    </xf>
    <xf numFmtId="49" fontId="40" fillId="0" borderId="41" xfId="0" applyNumberFormat="1" applyFont="1" applyBorder="1" applyAlignment="1">
      <alignment vertical="center" wrapText="1"/>
    </xf>
    <xf numFmtId="0" fontId="11" fillId="0" borderId="41" xfId="0" applyFont="1" applyFill="1" applyBorder="1" applyAlignment="1">
      <alignment vertical="top"/>
    </xf>
    <xf numFmtId="1" fontId="11" fillId="0" borderId="41" xfId="0" applyNumberFormat="1" applyFont="1" applyFill="1" applyBorder="1" applyAlignment="1">
      <alignment vertical="top"/>
    </xf>
    <xf numFmtId="3" fontId="0" fillId="0" borderId="41" xfId="0" applyNumberFormat="1" applyBorder="1" applyAlignment="1">
      <alignment vertical="top"/>
    </xf>
    <xf numFmtId="3" fontId="0" fillId="0" borderId="41" xfId="0" applyNumberFormat="1" applyBorder="1" applyAlignment="1">
      <alignment horizontal="center" vertical="top"/>
    </xf>
    <xf numFmtId="49" fontId="39" fillId="0" borderId="41" xfId="0" applyNumberFormat="1" applyFont="1" applyBorder="1" applyAlignment="1">
      <alignment vertical="top"/>
    </xf>
    <xf numFmtId="3" fontId="39" fillId="0" borderId="0" xfId="0" applyNumberFormat="1" applyFont="1" applyBorder="1" applyAlignment="1">
      <alignment vertical="top"/>
    </xf>
    <xf numFmtId="0" fontId="39" fillId="0" borderId="0" xfId="0" applyFont="1" applyBorder="1" applyAlignment="1">
      <alignment vertical="top"/>
    </xf>
    <xf numFmtId="0" fontId="39" fillId="0" borderId="0" xfId="0" applyFont="1" applyAlignment="1">
      <alignment vertical="top"/>
    </xf>
    <xf numFmtId="49" fontId="0" fillId="0" borderId="41" xfId="0" applyNumberFormat="1" applyFont="1" applyBorder="1" applyAlignment="1">
      <alignment vertical="top"/>
    </xf>
    <xf numFmtId="49" fontId="0" fillId="0" borderId="41" xfId="0" applyNumberFormat="1" applyFont="1" applyBorder="1" applyAlignment="1">
      <alignment horizontal="center" vertical="top"/>
    </xf>
    <xf numFmtId="3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vertical="top"/>
    </xf>
    <xf numFmtId="49" fontId="42" fillId="0" borderId="41" xfId="0" applyNumberFormat="1" applyFont="1" applyFill="1" applyBorder="1" applyAlignment="1">
      <alignment horizontal="left" vertical="top"/>
    </xf>
    <xf numFmtId="49" fontId="39" fillId="0" borderId="41" xfId="0" applyNumberFormat="1" applyFont="1" applyFill="1" applyBorder="1" applyAlignment="1">
      <alignment vertical="top" wrapText="1"/>
    </xf>
    <xf numFmtId="49" fontId="41" fillId="3" borderId="41" xfId="4" applyNumberFormat="1" applyFont="1" applyFill="1" applyBorder="1" applyAlignment="1">
      <alignment horizontal="center" vertical="top"/>
    </xf>
    <xf numFmtId="3" fontId="41" fillId="3" borderId="41" xfId="4" applyNumberFormat="1" applyFont="1" applyFill="1" applyBorder="1" applyAlignment="1">
      <alignment horizontal="right" vertical="top"/>
    </xf>
    <xf numFmtId="3" fontId="41" fillId="3" borderId="41" xfId="4" applyNumberFormat="1" applyFont="1" applyFill="1" applyBorder="1" applyAlignment="1">
      <alignment vertical="top"/>
    </xf>
    <xf numFmtId="49" fontId="0" fillId="0" borderId="41" xfId="0" applyNumberFormat="1" applyFont="1" applyFill="1" applyBorder="1" applyAlignment="1">
      <alignment vertical="top" wrapText="1"/>
    </xf>
    <xf numFmtId="49" fontId="9" fillId="0" borderId="41" xfId="0" applyNumberFormat="1" applyFont="1" applyBorder="1" applyAlignment="1">
      <alignment horizontal="left" vertical="top"/>
    </xf>
    <xf numFmtId="3" fontId="0" fillId="0" borderId="41" xfId="0" applyNumberFormat="1" applyBorder="1" applyAlignment="1">
      <alignment horizontal="right" vertical="top"/>
    </xf>
    <xf numFmtId="0" fontId="11" fillId="0" borderId="45" xfId="5" applyFont="1" applyBorder="1" applyAlignment="1">
      <alignment horizontal="left"/>
    </xf>
    <xf numFmtId="0" fontId="11" fillId="0" borderId="58" xfId="5" applyFont="1" applyBorder="1" applyAlignment="1">
      <alignment horizontal="left"/>
    </xf>
    <xf numFmtId="49" fontId="0" fillId="0" borderId="41" xfId="0" applyNumberFormat="1" applyBorder="1" applyAlignment="1">
      <alignment vertical="top" wrapText="1"/>
    </xf>
    <xf numFmtId="167" fontId="2" fillId="0" borderId="41" xfId="0" applyNumberFormat="1" applyFont="1" applyBorder="1" applyAlignment="1">
      <alignment vertical="top"/>
    </xf>
    <xf numFmtId="0" fontId="11" fillId="0" borderId="43" xfId="5" applyFont="1" applyBorder="1"/>
    <xf numFmtId="0" fontId="11" fillId="0" borderId="56" xfId="5" applyFont="1" applyBorder="1" applyAlignment="1">
      <alignment horizontal="left"/>
    </xf>
    <xf numFmtId="49" fontId="0" fillId="0" borderId="41" xfId="0" applyNumberFormat="1" applyFont="1" applyFill="1" applyBorder="1" applyAlignment="1">
      <alignment horizontal="left" vertical="top"/>
    </xf>
    <xf numFmtId="3" fontId="11" fillId="5" borderId="41" xfId="0" applyNumberFormat="1" applyFont="1" applyFill="1" applyBorder="1" applyAlignment="1">
      <alignment vertical="top"/>
    </xf>
    <xf numFmtId="0" fontId="0" fillId="0" borderId="0" xfId="0" applyAlignment="1">
      <alignment horizontal="left" wrapText="1"/>
    </xf>
    <xf numFmtId="0" fontId="23" fillId="0" borderId="18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46" xfId="5" applyFont="1" applyBorder="1" applyAlignment="1">
      <alignment horizontal="center"/>
    </xf>
    <xf numFmtId="0" fontId="11" fillId="0" borderId="55" xfId="5" applyFont="1" applyBorder="1" applyAlignment="1">
      <alignment horizontal="center"/>
    </xf>
    <xf numFmtId="0" fontId="11" fillId="0" borderId="47" xfId="5" applyFont="1" applyBorder="1" applyAlignment="1">
      <alignment horizontal="center"/>
    </xf>
    <xf numFmtId="0" fontId="11" fillId="0" borderId="56" xfId="5" applyFont="1" applyBorder="1" applyAlignment="1">
      <alignment horizontal="center"/>
    </xf>
    <xf numFmtId="0" fontId="19" fillId="0" borderId="42" xfId="5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0" fillId="0" borderId="55" xfId="0" applyBorder="1" applyAlignment="1"/>
    <xf numFmtId="0" fontId="11" fillId="0" borderId="45" xfId="5" applyFont="1" applyBorder="1" applyAlignment="1">
      <alignment vertical="top"/>
    </xf>
    <xf numFmtId="0" fontId="11" fillId="0" borderId="45" xfId="0" applyFont="1" applyBorder="1" applyAlignment="1">
      <alignment vertical="top"/>
    </xf>
    <xf numFmtId="0" fontId="11" fillId="0" borderId="56" xfId="0" applyFont="1" applyBorder="1" applyAlignment="1">
      <alignment vertical="top"/>
    </xf>
    <xf numFmtId="0" fontId="13" fillId="0" borderId="0" xfId="5" applyFont="1" applyAlignment="1">
      <alignment horizontal="center" vertical="top"/>
    </xf>
    <xf numFmtId="0" fontId="11" fillId="0" borderId="57" xfId="5" applyFont="1" applyBorder="1" applyAlignment="1">
      <alignment horizontal="left" vertical="top" shrinkToFit="1"/>
    </xf>
    <xf numFmtId="0" fontId="11" fillId="0" borderId="58" xfId="0" applyFont="1" applyBorder="1" applyAlignment="1">
      <alignment horizontal="left" vertical="top"/>
    </xf>
    <xf numFmtId="0" fontId="11" fillId="0" borderId="43" xfId="5" applyFont="1" applyBorder="1" applyAlignment="1">
      <alignment vertical="top" wrapText="1"/>
    </xf>
    <xf numFmtId="0" fontId="11" fillId="0" borderId="43" xfId="0" applyFont="1" applyBorder="1" applyAlignment="1">
      <alignment vertical="top" wrapText="1"/>
    </xf>
    <xf numFmtId="0" fontId="11" fillId="0" borderId="55" xfId="0" applyFont="1" applyBorder="1" applyAlignment="1">
      <alignment vertical="top" wrapText="1"/>
    </xf>
    <xf numFmtId="3" fontId="11" fillId="5" borderId="41" xfId="0" applyNumberFormat="1" applyFont="1" applyFill="1" applyBorder="1" applyAlignment="1" applyProtection="1">
      <alignment vertical="top"/>
      <protection locked="0"/>
    </xf>
    <xf numFmtId="3" fontId="9" fillId="5" borderId="41" xfId="0" applyNumberFormat="1" applyFont="1" applyFill="1" applyBorder="1" applyAlignment="1" applyProtection="1">
      <alignment vertical="top"/>
      <protection locked="0"/>
    </xf>
    <xf numFmtId="3" fontId="26" fillId="5" borderId="41" xfId="4" applyNumberFormat="1" applyFont="1" applyFill="1" applyBorder="1" applyAlignment="1" applyProtection="1">
      <alignment vertical="top"/>
      <protection locked="0"/>
    </xf>
    <xf numFmtId="3" fontId="2" fillId="5" borderId="41" xfId="0" applyNumberFormat="1" applyFont="1" applyFill="1" applyBorder="1" applyAlignment="1" applyProtection="1">
      <alignment vertical="top"/>
      <protection locked="0"/>
    </xf>
    <xf numFmtId="3" fontId="0" fillId="5" borderId="41" xfId="0" applyNumberFormat="1" applyFill="1" applyBorder="1" applyAlignment="1" applyProtection="1">
      <alignment vertical="top"/>
      <protection locked="0"/>
    </xf>
    <xf numFmtId="3" fontId="26" fillId="5" borderId="41" xfId="0" applyNumberFormat="1" applyFont="1" applyFill="1" applyBorder="1" applyAlignment="1" applyProtection="1">
      <alignment vertical="top"/>
      <protection locked="0"/>
    </xf>
  </cellXfs>
  <cellStyles count="7">
    <cellStyle name="Měny bez des. míst" xfId="1" builtinId="7"/>
    <cellStyle name="Měny bez des. míst 2" xfId="2" xr:uid="{00000000-0005-0000-0000-000001000000}"/>
    <cellStyle name="Měny bez des. míst 3" xfId="3" xr:uid="{00000000-0005-0000-0000-000002000000}"/>
    <cellStyle name="Normální" xfId="0" builtinId="0"/>
    <cellStyle name="Normální 2" xfId="4" xr:uid="{00000000-0005-0000-0000-000004000000}"/>
    <cellStyle name="normální_POL.XLS" xfId="5" xr:uid="{00000000-0005-0000-0000-000005000000}"/>
    <cellStyle name="Podhlavička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3114675</xdr:colOff>
      <xdr:row>216</xdr:row>
      <xdr:rowOff>66675</xdr:rowOff>
    </xdr:from>
    <xdr:to>
      <xdr:col>6</xdr:col>
      <xdr:colOff>57150</xdr:colOff>
      <xdr:row>222</xdr:row>
      <xdr:rowOff>47625</xdr:rowOff>
    </xdr:to>
    <xdr:pic>
      <xdr:nvPicPr>
        <xdr:cNvPr id="1025" name="Picture 1" descr="razitko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57625" y="188099700"/>
          <a:ext cx="15716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showZeros="0" view="pageBreakPreview" zoomScaleNormal="10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251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3</v>
      </c>
      <c r="B2" s="4"/>
      <c r="C2" s="5"/>
      <c r="D2" s="99">
        <f>Rekapitulace!G2</f>
        <v>0</v>
      </c>
      <c r="E2" s="4"/>
      <c r="F2" s="4"/>
      <c r="G2" s="6"/>
    </row>
    <row r="3" spans="1:57" ht="3" customHeight="1" x14ac:dyDescent="0.2">
      <c r="A3" s="7"/>
      <c r="B3" s="8"/>
      <c r="C3" s="100"/>
      <c r="D3" s="100"/>
      <c r="E3" s="7"/>
      <c r="F3" s="7"/>
      <c r="G3" s="9"/>
    </row>
    <row r="4" spans="1:57" ht="12" customHeight="1" x14ac:dyDescent="0.2">
      <c r="A4" s="10" t="s">
        <v>4</v>
      </c>
      <c r="B4" s="11"/>
      <c r="C4" s="101" t="s">
        <v>5</v>
      </c>
      <c r="D4" s="101"/>
      <c r="E4" s="12"/>
      <c r="F4" s="56" t="s">
        <v>6</v>
      </c>
      <c r="G4" s="13"/>
    </row>
    <row r="5" spans="1:57" ht="12.95" customHeight="1" x14ac:dyDescent="0.2">
      <c r="A5" s="277"/>
      <c r="B5" s="278"/>
      <c r="C5" s="279" t="s">
        <v>200</v>
      </c>
      <c r="D5" s="280"/>
      <c r="E5" s="281"/>
      <c r="F5" s="281"/>
      <c r="G5" s="13"/>
    </row>
    <row r="6" spans="1:57" ht="12.95" customHeight="1" x14ac:dyDescent="0.2">
      <c r="A6" s="15" t="s">
        <v>8</v>
      </c>
      <c r="B6" s="16"/>
      <c r="C6" s="96" t="s">
        <v>9</v>
      </c>
      <c r="D6" s="96"/>
      <c r="E6" s="96"/>
      <c r="F6" s="97" t="s">
        <v>10</v>
      </c>
      <c r="G6" s="19"/>
    </row>
    <row r="7" spans="1:57" ht="12.95" customHeight="1" x14ac:dyDescent="0.2">
      <c r="A7" s="14"/>
      <c r="B7" s="278"/>
      <c r="C7" s="282" t="s">
        <v>199</v>
      </c>
      <c r="D7" s="281"/>
      <c r="E7" s="281"/>
      <c r="F7" s="283"/>
      <c r="G7" s="13"/>
    </row>
    <row r="8" spans="1:57" x14ac:dyDescent="0.2">
      <c r="A8" s="15" t="s">
        <v>11</v>
      </c>
      <c r="B8" s="17"/>
      <c r="C8" s="362"/>
      <c r="D8" s="363"/>
      <c r="E8" s="20" t="s">
        <v>12</v>
      </c>
      <c r="F8" s="21"/>
      <c r="G8" s="22">
        <v>0</v>
      </c>
      <c r="H8" s="23"/>
      <c r="I8" s="23"/>
    </row>
    <row r="9" spans="1:57" x14ac:dyDescent="0.2">
      <c r="A9" s="15" t="s">
        <v>13</v>
      </c>
      <c r="B9" s="17"/>
      <c r="C9" s="364"/>
      <c r="D9" s="365"/>
      <c r="E9" s="18" t="s">
        <v>14</v>
      </c>
      <c r="F9" s="17"/>
      <c r="G9" s="24">
        <f>IF(PocetMJ=0,,ROUND((F30+F32)/PocetMJ,1))</f>
        <v>0</v>
      </c>
    </row>
    <row r="10" spans="1:57" x14ac:dyDescent="0.2">
      <c r="A10" s="25" t="s">
        <v>15</v>
      </c>
      <c r="B10" s="26"/>
      <c r="C10" s="26"/>
      <c r="D10" s="26"/>
      <c r="E10" s="27" t="s">
        <v>16</v>
      </c>
      <c r="F10" s="26"/>
      <c r="G10" s="28">
        <v>0</v>
      </c>
    </row>
    <row r="11" spans="1:57" x14ac:dyDescent="0.2">
      <c r="A11" s="10" t="s">
        <v>201</v>
      </c>
      <c r="B11" s="12"/>
      <c r="C11" s="12"/>
      <c r="D11" s="12"/>
      <c r="E11" s="29" t="s">
        <v>17</v>
      </c>
      <c r="F11" s="12" t="s">
        <v>2</v>
      </c>
      <c r="G11" s="13"/>
      <c r="BA11" s="30"/>
      <c r="BB11" s="30"/>
      <c r="BC11" s="30"/>
      <c r="BD11" s="30"/>
      <c r="BE11" s="30"/>
    </row>
    <row r="12" spans="1:57" x14ac:dyDescent="0.2">
      <c r="A12" s="10"/>
      <c r="B12" s="12"/>
      <c r="C12" s="12"/>
      <c r="D12" s="12"/>
      <c r="E12" s="366"/>
      <c r="F12" s="367"/>
      <c r="G12" s="368"/>
    </row>
    <row r="13" spans="1:57" ht="28.5" customHeight="1" thickBot="1" x14ac:dyDescent="0.25">
      <c r="A13" s="31" t="s">
        <v>18</v>
      </c>
      <c r="B13" s="32"/>
      <c r="C13" s="32"/>
      <c r="D13" s="32"/>
      <c r="E13" s="33"/>
      <c r="F13" s="33"/>
      <c r="G13" s="34"/>
    </row>
    <row r="14" spans="1:57" ht="17.25" customHeight="1" thickBot="1" x14ac:dyDescent="0.25">
      <c r="A14" s="35" t="s">
        <v>19</v>
      </c>
      <c r="B14" s="36"/>
      <c r="C14" s="37"/>
      <c r="D14" s="38" t="s">
        <v>20</v>
      </c>
      <c r="E14" s="39"/>
      <c r="F14" s="39"/>
      <c r="G14" s="37"/>
    </row>
    <row r="15" spans="1:57" ht="15.95" customHeight="1" x14ac:dyDescent="0.2">
      <c r="A15" s="40"/>
      <c r="B15" s="7" t="s">
        <v>21</v>
      </c>
      <c r="C15" s="41">
        <f>Dodavka</f>
        <v>0</v>
      </c>
      <c r="D15" s="77" t="s">
        <v>57</v>
      </c>
      <c r="E15" s="42"/>
      <c r="F15" s="43"/>
      <c r="G15" s="41"/>
    </row>
    <row r="16" spans="1:57" ht="15.95" customHeight="1" x14ac:dyDescent="0.2">
      <c r="A16" s="40" t="s">
        <v>22</v>
      </c>
      <c r="B16" s="7" t="s">
        <v>23</v>
      </c>
      <c r="C16" s="41">
        <f>Mont</f>
        <v>0</v>
      </c>
      <c r="D16" s="77" t="s">
        <v>58</v>
      </c>
      <c r="E16" s="44"/>
      <c r="F16" s="45"/>
      <c r="G16" s="41"/>
    </row>
    <row r="17" spans="1:7" ht="15.95" customHeight="1" x14ac:dyDescent="0.2">
      <c r="A17" s="40" t="s">
        <v>24</v>
      </c>
      <c r="B17" s="7" t="s">
        <v>25</v>
      </c>
      <c r="C17" s="41">
        <f>HSV</f>
        <v>0</v>
      </c>
      <c r="D17" s="77" t="s">
        <v>59</v>
      </c>
      <c r="E17" s="44"/>
      <c r="F17" s="45"/>
      <c r="G17" s="41"/>
    </row>
    <row r="18" spans="1:7" ht="15.95" customHeight="1" x14ac:dyDescent="0.2">
      <c r="A18" s="46" t="s">
        <v>26</v>
      </c>
      <c r="B18" s="7" t="s">
        <v>27</v>
      </c>
      <c r="C18" s="41">
        <f>PSV</f>
        <v>0</v>
      </c>
      <c r="D18" s="77" t="s">
        <v>60</v>
      </c>
      <c r="E18" s="44"/>
      <c r="F18" s="45"/>
      <c r="G18" s="41"/>
    </row>
    <row r="19" spans="1:7" ht="15.95" customHeight="1" x14ac:dyDescent="0.2">
      <c r="A19" s="47" t="s">
        <v>28</v>
      </c>
      <c r="B19" s="7"/>
      <c r="C19" s="41">
        <f>SUM(C15:C18)</f>
        <v>0</v>
      </c>
      <c r="D19" s="77" t="s">
        <v>61</v>
      </c>
      <c r="E19" s="44"/>
      <c r="F19" s="45"/>
      <c r="G19" s="41"/>
    </row>
    <row r="20" spans="1:7" ht="15.95" customHeight="1" x14ac:dyDescent="0.2">
      <c r="A20" s="47"/>
      <c r="B20" s="7"/>
      <c r="C20" s="41"/>
      <c r="D20" s="77" t="s">
        <v>62</v>
      </c>
      <c r="E20" s="44"/>
      <c r="F20" s="45"/>
      <c r="G20" s="41"/>
    </row>
    <row r="21" spans="1:7" ht="15.95" customHeight="1" x14ac:dyDescent="0.2">
      <c r="A21" s="47" t="s">
        <v>29</v>
      </c>
      <c r="B21" s="7"/>
      <c r="C21" s="41">
        <f>HZS</f>
        <v>0</v>
      </c>
      <c r="D21" s="77" t="s">
        <v>63</v>
      </c>
      <c r="E21" s="44"/>
      <c r="F21" s="45"/>
      <c r="G21" s="41"/>
    </row>
    <row r="22" spans="1:7" ht="15.95" customHeight="1" x14ac:dyDescent="0.2">
      <c r="A22" s="10" t="s">
        <v>30</v>
      </c>
      <c r="B22" s="12"/>
      <c r="C22" s="41">
        <f>C19+C21</f>
        <v>0</v>
      </c>
      <c r="D22" s="25" t="s">
        <v>31</v>
      </c>
      <c r="E22" s="44"/>
      <c r="F22" s="45"/>
      <c r="G22" s="41"/>
    </row>
    <row r="23" spans="1:7" ht="15.95" customHeight="1" thickBot="1" x14ac:dyDescent="0.25">
      <c r="A23" s="25" t="s">
        <v>32</v>
      </c>
      <c r="B23" s="26"/>
      <c r="C23" s="48">
        <f>C22+G23</f>
        <v>0</v>
      </c>
      <c r="D23" s="49" t="s">
        <v>33</v>
      </c>
      <c r="E23" s="50"/>
      <c r="F23" s="51"/>
      <c r="G23" s="41"/>
    </row>
    <row r="24" spans="1:7" x14ac:dyDescent="0.2">
      <c r="A24" s="52" t="s">
        <v>34</v>
      </c>
      <c r="B24" s="53"/>
      <c r="C24" s="54" t="s">
        <v>35</v>
      </c>
      <c r="D24" s="53"/>
      <c r="E24" s="54" t="s">
        <v>36</v>
      </c>
      <c r="F24" s="53"/>
      <c r="G24" s="55"/>
    </row>
    <row r="25" spans="1:7" x14ac:dyDescent="0.2">
      <c r="A25" s="15"/>
      <c r="B25" s="17"/>
      <c r="C25" s="18" t="s">
        <v>37</v>
      </c>
      <c r="D25" s="17"/>
      <c r="E25" s="18" t="s">
        <v>37</v>
      </c>
      <c r="F25" s="17"/>
      <c r="G25" s="19"/>
    </row>
    <row r="26" spans="1:7" x14ac:dyDescent="0.2">
      <c r="A26" s="10" t="s">
        <v>38</v>
      </c>
      <c r="B26" s="56"/>
      <c r="C26" s="29" t="s">
        <v>38</v>
      </c>
      <c r="D26" s="12"/>
      <c r="E26" s="29" t="s">
        <v>38</v>
      </c>
      <c r="F26" s="12"/>
      <c r="G26" s="13"/>
    </row>
    <row r="27" spans="1:7" x14ac:dyDescent="0.2">
      <c r="A27" s="10"/>
      <c r="B27" s="57"/>
      <c r="C27" s="29" t="s">
        <v>39</v>
      </c>
      <c r="D27" s="12"/>
      <c r="E27" s="29" t="s">
        <v>40</v>
      </c>
      <c r="F27" s="12"/>
      <c r="G27" s="13"/>
    </row>
    <row r="28" spans="1:7" x14ac:dyDescent="0.2">
      <c r="A28" s="10"/>
      <c r="B28" s="12"/>
      <c r="C28" s="29"/>
      <c r="D28" s="12"/>
      <c r="E28" s="29"/>
      <c r="F28" s="12"/>
      <c r="G28" s="13"/>
    </row>
    <row r="29" spans="1:7" ht="94.5" customHeight="1" x14ac:dyDescent="0.2">
      <c r="A29" s="10"/>
      <c r="B29" s="12"/>
      <c r="C29" s="29"/>
      <c r="D29" s="12"/>
      <c r="E29" s="29"/>
      <c r="F29" s="12"/>
      <c r="G29" s="13"/>
    </row>
    <row r="30" spans="1:7" x14ac:dyDescent="0.2">
      <c r="A30" s="15" t="s">
        <v>41</v>
      </c>
      <c r="B30" s="17"/>
      <c r="C30" s="58">
        <v>21</v>
      </c>
      <c r="D30" s="17" t="s">
        <v>42</v>
      </c>
      <c r="E30" s="18"/>
      <c r="F30" s="59">
        <f>ROUND(C23-F32,0)</f>
        <v>0</v>
      </c>
      <c r="G30" s="19"/>
    </row>
    <row r="31" spans="1:7" x14ac:dyDescent="0.2">
      <c r="A31" s="15" t="s">
        <v>43</v>
      </c>
      <c r="B31" s="17"/>
      <c r="C31" s="58">
        <f>SazbaDPH1</f>
        <v>21</v>
      </c>
      <c r="D31" s="17" t="s">
        <v>42</v>
      </c>
      <c r="E31" s="18"/>
      <c r="F31" s="60">
        <f>ROUND(PRODUCT(F30,C31/100),1)</f>
        <v>0</v>
      </c>
      <c r="G31" s="28"/>
    </row>
    <row r="32" spans="1:7" x14ac:dyDescent="0.2">
      <c r="A32" s="15" t="s">
        <v>41</v>
      </c>
      <c r="B32" s="17"/>
      <c r="C32" s="58">
        <v>0</v>
      </c>
      <c r="D32" s="17" t="s">
        <v>42</v>
      </c>
      <c r="E32" s="18"/>
      <c r="F32" s="59">
        <v>0</v>
      </c>
      <c r="G32" s="19"/>
    </row>
    <row r="33" spans="1:8" x14ac:dyDescent="0.2">
      <c r="A33" s="15" t="s">
        <v>43</v>
      </c>
      <c r="B33" s="17"/>
      <c r="C33" s="58">
        <f>SazbaDPH2</f>
        <v>0</v>
      </c>
      <c r="D33" s="17" t="s">
        <v>42</v>
      </c>
      <c r="E33" s="18"/>
      <c r="F33" s="60">
        <f>ROUND(PRODUCT(F32,C33/100),1)</f>
        <v>0</v>
      </c>
      <c r="G33" s="28"/>
    </row>
    <row r="34" spans="1:8" s="62" customFormat="1" ht="19.5" customHeight="1" thickBot="1" x14ac:dyDescent="0.3">
      <c r="A34" s="61" t="s">
        <v>44</v>
      </c>
      <c r="B34" s="284"/>
      <c r="C34" s="284"/>
      <c r="D34" s="284"/>
      <c r="E34" s="285"/>
      <c r="F34" s="286">
        <f>CEILING(SUM(F30:F33),1)</f>
        <v>0</v>
      </c>
      <c r="G34" s="287"/>
    </row>
    <row r="36" spans="1:8" x14ac:dyDescent="0.2">
      <c r="A36" s="63" t="s">
        <v>45</v>
      </c>
      <c r="B36" s="63"/>
      <c r="C36" s="63"/>
      <c r="D36" s="63"/>
      <c r="E36" s="63"/>
      <c r="F36" s="63"/>
      <c r="G36" s="63"/>
      <c r="H36" t="s">
        <v>7</v>
      </c>
    </row>
    <row r="37" spans="1:8" ht="14.25" customHeight="1" x14ac:dyDescent="0.2">
      <c r="A37" s="63"/>
      <c r="B37" s="369"/>
      <c r="C37" s="370"/>
      <c r="D37" s="370"/>
      <c r="E37" s="370"/>
      <c r="F37" s="370"/>
      <c r="G37" s="370"/>
      <c r="H37" t="s">
        <v>7</v>
      </c>
    </row>
    <row r="38" spans="1:8" ht="12.75" customHeight="1" x14ac:dyDescent="0.2">
      <c r="A38" s="64"/>
      <c r="B38" s="370"/>
      <c r="C38" s="370"/>
      <c r="D38" s="370"/>
      <c r="E38" s="370"/>
      <c r="F38" s="370"/>
      <c r="G38" s="370"/>
      <c r="H38" t="s">
        <v>7</v>
      </c>
    </row>
    <row r="39" spans="1:8" x14ac:dyDescent="0.2">
      <c r="A39" s="64"/>
      <c r="B39" s="370"/>
      <c r="C39" s="370"/>
      <c r="D39" s="370"/>
      <c r="E39" s="370"/>
      <c r="F39" s="370"/>
      <c r="G39" s="370"/>
      <c r="H39" t="s">
        <v>7</v>
      </c>
    </row>
    <row r="40" spans="1:8" x14ac:dyDescent="0.2">
      <c r="A40" s="64"/>
      <c r="B40" s="370"/>
      <c r="C40" s="370"/>
      <c r="D40" s="370"/>
      <c r="E40" s="370"/>
      <c r="F40" s="370"/>
      <c r="G40" s="370"/>
      <c r="H40" t="s">
        <v>7</v>
      </c>
    </row>
    <row r="41" spans="1:8" x14ac:dyDescent="0.2">
      <c r="A41" s="64"/>
      <c r="B41" s="370"/>
      <c r="C41" s="370"/>
      <c r="D41" s="370"/>
      <c r="E41" s="370"/>
      <c r="F41" s="370"/>
      <c r="G41" s="370"/>
      <c r="H41" t="s">
        <v>7</v>
      </c>
    </row>
    <row r="42" spans="1:8" x14ac:dyDescent="0.2">
      <c r="A42" s="64"/>
      <c r="B42" s="370"/>
      <c r="C42" s="370"/>
      <c r="D42" s="370"/>
      <c r="E42" s="370"/>
      <c r="F42" s="370"/>
      <c r="G42" s="370"/>
      <c r="H42" t="s">
        <v>7</v>
      </c>
    </row>
    <row r="43" spans="1:8" x14ac:dyDescent="0.2">
      <c r="A43" s="64"/>
      <c r="B43" s="370"/>
      <c r="C43" s="370"/>
      <c r="D43" s="370"/>
      <c r="E43" s="370"/>
      <c r="F43" s="370"/>
      <c r="G43" s="370"/>
      <c r="H43" t="s">
        <v>7</v>
      </c>
    </row>
    <row r="44" spans="1:8" x14ac:dyDescent="0.2">
      <c r="A44" s="64"/>
      <c r="B44" s="370"/>
      <c r="C44" s="370"/>
      <c r="D44" s="370"/>
      <c r="E44" s="370"/>
      <c r="F44" s="370"/>
      <c r="G44" s="370"/>
      <c r="H44" t="s">
        <v>7</v>
      </c>
    </row>
    <row r="45" spans="1:8" ht="0.75" customHeight="1" x14ac:dyDescent="0.2">
      <c r="A45" s="64"/>
      <c r="B45" s="370"/>
      <c r="C45" s="370"/>
      <c r="D45" s="370"/>
      <c r="E45" s="370"/>
      <c r="F45" s="370"/>
      <c r="G45" s="370"/>
      <c r="H45" t="s">
        <v>7</v>
      </c>
    </row>
    <row r="46" spans="1:8" x14ac:dyDescent="0.2">
      <c r="B46" s="361"/>
      <c r="C46" s="361"/>
      <c r="D46" s="361"/>
      <c r="E46" s="361"/>
      <c r="F46" s="361"/>
      <c r="G46" s="361"/>
    </row>
    <row r="47" spans="1:8" x14ac:dyDescent="0.2">
      <c r="B47" s="361"/>
      <c r="C47" s="361"/>
      <c r="D47" s="361"/>
      <c r="E47" s="361"/>
      <c r="F47" s="361"/>
      <c r="G47" s="361"/>
    </row>
    <row r="48" spans="1:8" x14ac:dyDescent="0.2">
      <c r="B48" s="361"/>
      <c r="C48" s="361"/>
      <c r="D48" s="361"/>
      <c r="E48" s="361"/>
      <c r="F48" s="361"/>
      <c r="G48" s="361"/>
    </row>
    <row r="49" spans="2:7" x14ac:dyDescent="0.2">
      <c r="B49" s="361"/>
      <c r="C49" s="361"/>
      <c r="D49" s="361"/>
      <c r="E49" s="361"/>
      <c r="F49" s="361"/>
      <c r="G49" s="361"/>
    </row>
    <row r="50" spans="2:7" x14ac:dyDescent="0.2">
      <c r="B50" s="361"/>
      <c r="C50" s="361"/>
      <c r="D50" s="361"/>
      <c r="E50" s="361"/>
      <c r="F50" s="361"/>
      <c r="G50" s="361"/>
    </row>
    <row r="51" spans="2:7" x14ac:dyDescent="0.2">
      <c r="B51" s="361"/>
      <c r="C51" s="361"/>
      <c r="D51" s="361"/>
      <c r="E51" s="361"/>
      <c r="F51" s="361"/>
      <c r="G51" s="361"/>
    </row>
    <row r="52" spans="2:7" x14ac:dyDescent="0.2">
      <c r="B52" s="361"/>
      <c r="C52" s="361"/>
      <c r="D52" s="361"/>
      <c r="E52" s="361"/>
      <c r="F52" s="361"/>
      <c r="G52" s="361"/>
    </row>
    <row r="53" spans="2:7" x14ac:dyDescent="0.2">
      <c r="B53" s="361"/>
      <c r="C53" s="361"/>
      <c r="D53" s="361"/>
      <c r="E53" s="361"/>
      <c r="F53" s="361"/>
      <c r="G53" s="361"/>
    </row>
    <row r="54" spans="2:7" x14ac:dyDescent="0.2">
      <c r="B54" s="361"/>
      <c r="C54" s="361"/>
      <c r="D54" s="361"/>
      <c r="E54" s="361"/>
      <c r="F54" s="361"/>
      <c r="G54" s="361"/>
    </row>
    <row r="55" spans="2:7" x14ac:dyDescent="0.2">
      <c r="B55" s="361"/>
      <c r="C55" s="361"/>
      <c r="D55" s="361"/>
      <c r="E55" s="361"/>
      <c r="F55" s="361"/>
      <c r="G55" s="361"/>
    </row>
  </sheetData>
  <mergeCells count="14">
    <mergeCell ref="B46:G46"/>
    <mergeCell ref="B47:G47"/>
    <mergeCell ref="C8:D8"/>
    <mergeCell ref="C9:D9"/>
    <mergeCell ref="E12:G12"/>
    <mergeCell ref="B37:G45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K39"/>
  <sheetViews>
    <sheetView showZeros="0" view="pageBreakPreview" zoomScaleNormal="100" workbookViewId="0">
      <selection activeCell="E10" sqref="E1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6.5703125" customWidth="1"/>
    <col min="5" max="5" width="10.7109375" customWidth="1"/>
    <col min="6" max="6" width="12.5703125" customWidth="1"/>
    <col min="7" max="7" width="10.7109375" customWidth="1"/>
    <col min="8" max="8" width="11.140625" customWidth="1"/>
    <col min="9" max="9" width="10.7109375" customWidth="1"/>
  </cols>
  <sheetData>
    <row r="1" spans="1:11" s="161" customFormat="1" ht="13.5" thickTop="1" x14ac:dyDescent="0.2">
      <c r="A1" s="371" t="s">
        <v>8</v>
      </c>
      <c r="B1" s="372"/>
      <c r="C1" s="375" t="s">
        <v>199</v>
      </c>
      <c r="D1" s="376"/>
      <c r="E1" s="376"/>
      <c r="F1" s="376"/>
      <c r="G1" s="377"/>
      <c r="H1" s="357" t="s">
        <v>252</v>
      </c>
      <c r="I1" s="160"/>
    </row>
    <row r="2" spans="1:11" s="161" customFormat="1" ht="13.5" thickBot="1" x14ac:dyDescent="0.25">
      <c r="A2" s="373" t="s">
        <v>4</v>
      </c>
      <c r="B2" s="374"/>
      <c r="C2" s="162" t="s">
        <v>200</v>
      </c>
      <c r="D2" s="163"/>
      <c r="E2" s="164"/>
      <c r="F2" s="163"/>
      <c r="G2" s="358"/>
      <c r="H2" s="353"/>
      <c r="I2" s="354"/>
    </row>
    <row r="3" spans="1:11" ht="13.5" thickTop="1" x14ac:dyDescent="0.2">
      <c r="F3" s="12"/>
    </row>
    <row r="4" spans="1:11" ht="19.5" customHeight="1" x14ac:dyDescent="0.25">
      <c r="A4" s="65" t="s">
        <v>67</v>
      </c>
      <c r="B4" s="66"/>
      <c r="C4" s="66"/>
      <c r="D4" s="66"/>
      <c r="E4" s="67"/>
      <c r="F4" s="66"/>
      <c r="G4" s="66"/>
      <c r="H4" s="66"/>
      <c r="I4" s="66"/>
    </row>
    <row r="5" spans="1:11" ht="13.5" thickBot="1" x14ac:dyDescent="0.25"/>
    <row r="6" spans="1:11" s="12" customFormat="1" ht="13.5" thickBot="1" x14ac:dyDescent="0.25">
      <c r="A6" s="288"/>
      <c r="B6" s="289" t="s">
        <v>64</v>
      </c>
      <c r="C6" s="289"/>
      <c r="D6" s="290"/>
      <c r="E6" s="291" t="s">
        <v>46</v>
      </c>
      <c r="F6" s="292" t="s">
        <v>47</v>
      </c>
      <c r="G6" s="292" t="s">
        <v>48</v>
      </c>
      <c r="H6" s="292" t="s">
        <v>49</v>
      </c>
      <c r="I6" s="293" t="s">
        <v>29</v>
      </c>
    </row>
    <row r="7" spans="1:11" s="12" customFormat="1" x14ac:dyDescent="0.2">
      <c r="A7" s="144" t="s">
        <v>73</v>
      </c>
      <c r="B7" s="78" t="str">
        <f>Položky!C8</f>
        <v>Větrání vyšetřovny</v>
      </c>
      <c r="C7" s="79"/>
      <c r="D7" s="80"/>
      <c r="E7" s="72">
        <v>0</v>
      </c>
      <c r="F7" s="73">
        <f>SUM(Položky!G43)</f>
        <v>0</v>
      </c>
      <c r="G7" s="73">
        <f>Položky!G41</f>
        <v>0</v>
      </c>
      <c r="H7" s="73">
        <f>Položky!G45</f>
        <v>0</v>
      </c>
      <c r="I7" s="74">
        <v>0</v>
      </c>
    </row>
    <row r="8" spans="1:11" s="12" customFormat="1" x14ac:dyDescent="0.2">
      <c r="A8" s="144" t="s">
        <v>72</v>
      </c>
      <c r="B8" s="78" t="str">
        <f>Položky!C47</f>
        <v>Chlazení Split</v>
      </c>
      <c r="C8" s="79"/>
      <c r="D8" s="80"/>
      <c r="E8" s="72">
        <v>0</v>
      </c>
      <c r="F8" s="73"/>
      <c r="G8" s="73">
        <f>SUM(Položky!G75)</f>
        <v>0</v>
      </c>
      <c r="H8" s="73">
        <f>SUM(Položky!G77)</f>
        <v>0</v>
      </c>
      <c r="I8" s="74">
        <v>0</v>
      </c>
    </row>
    <row r="9" spans="1:11" s="12" customFormat="1" x14ac:dyDescent="0.2">
      <c r="A9" s="144" t="s">
        <v>70</v>
      </c>
      <c r="B9" s="78" t="str">
        <f>Položky!C79</f>
        <v>Chlazení VRV</v>
      </c>
      <c r="C9" s="79"/>
      <c r="D9" s="80"/>
      <c r="E9" s="72">
        <v>0</v>
      </c>
      <c r="F9" s="73"/>
      <c r="G9" s="73">
        <f>SUM(Položky!G107)</f>
        <v>0</v>
      </c>
      <c r="H9" s="73">
        <f>SUM(Položky!G109)</f>
        <v>0</v>
      </c>
      <c r="I9" s="74">
        <v>0</v>
      </c>
    </row>
    <row r="10" spans="1:11" s="12" customFormat="1" x14ac:dyDescent="0.2">
      <c r="A10" s="144" t="s">
        <v>173</v>
      </c>
      <c r="B10" s="78" t="str">
        <f>Položky!C111</f>
        <v>Úprava a doplnění stávajících zařízení</v>
      </c>
      <c r="C10" s="79"/>
      <c r="D10" s="80"/>
      <c r="E10" s="72">
        <v>0</v>
      </c>
      <c r="F10" s="73"/>
      <c r="G10" s="73">
        <f>SUM(Položky!G122)</f>
        <v>0</v>
      </c>
      <c r="H10" s="73">
        <f>SUM(Položky!G124)</f>
        <v>0</v>
      </c>
      <c r="I10" s="74">
        <v>0</v>
      </c>
    </row>
    <row r="11" spans="1:11" s="12" customFormat="1" x14ac:dyDescent="0.2">
      <c r="A11" s="144" t="s">
        <v>174</v>
      </c>
      <c r="B11" s="78" t="str">
        <f>Položky!C126</f>
        <v>Demontáže stávajících zařízení</v>
      </c>
      <c r="C11" s="79"/>
      <c r="D11" s="80"/>
      <c r="E11" s="72">
        <v>0</v>
      </c>
      <c r="F11" s="73"/>
      <c r="G11" s="248"/>
      <c r="H11" s="73">
        <f>SUM(Položky!G135)</f>
        <v>0</v>
      </c>
      <c r="I11" s="74">
        <v>0</v>
      </c>
    </row>
    <row r="12" spans="1:11" s="12" customFormat="1" x14ac:dyDescent="0.2">
      <c r="A12" s="144" t="s">
        <v>71</v>
      </c>
      <c r="B12" s="78" t="str">
        <f>Položky!C137</f>
        <v>Protipožární ucpávky</v>
      </c>
      <c r="C12" s="79"/>
      <c r="D12" s="80"/>
      <c r="E12" s="72">
        <v>0</v>
      </c>
      <c r="F12" s="73">
        <f>Položky!G142</f>
        <v>0</v>
      </c>
      <c r="G12" s="73">
        <v>0</v>
      </c>
      <c r="H12" s="73">
        <v>0</v>
      </c>
      <c r="I12" s="74">
        <v>0</v>
      </c>
    </row>
    <row r="13" spans="1:11" s="12" customFormat="1" x14ac:dyDescent="0.2">
      <c r="A13" s="144" t="s">
        <v>191</v>
      </c>
      <c r="B13" s="98" t="str">
        <f>Položky!C144</f>
        <v>Zkoušky a zaregulování</v>
      </c>
      <c r="C13" s="79"/>
      <c r="D13" s="80"/>
      <c r="E13" s="72">
        <v>0</v>
      </c>
      <c r="F13" s="73">
        <v>0</v>
      </c>
      <c r="G13" s="73">
        <v>0</v>
      </c>
      <c r="H13" s="73">
        <f>Položky!G201</f>
        <v>0</v>
      </c>
      <c r="I13" s="74">
        <v>0</v>
      </c>
    </row>
    <row r="14" spans="1:11" s="12" customFormat="1" ht="13.5" thickBot="1" x14ac:dyDescent="0.25">
      <c r="A14" s="144"/>
      <c r="B14" s="78"/>
      <c r="C14" s="79"/>
      <c r="D14" s="80"/>
      <c r="E14" s="72"/>
      <c r="F14" s="73"/>
      <c r="G14" s="73"/>
      <c r="H14" s="73"/>
      <c r="I14" s="74"/>
    </row>
    <row r="15" spans="1:11" s="68" customFormat="1" ht="13.5" thickBot="1" x14ac:dyDescent="0.25">
      <c r="A15" s="294"/>
      <c r="B15" s="289" t="s">
        <v>50</v>
      </c>
      <c r="C15" s="289"/>
      <c r="D15" s="295"/>
      <c r="E15" s="296">
        <f>SUM(E7:E14)</f>
        <v>0</v>
      </c>
      <c r="F15" s="297">
        <f>SUM(F7:F14)</f>
        <v>0</v>
      </c>
      <c r="G15" s="297">
        <f>SUM(G7:G14)</f>
        <v>0</v>
      </c>
      <c r="H15" s="297">
        <f>SUM(H7:H14)</f>
        <v>0</v>
      </c>
      <c r="I15" s="298">
        <f>SUM(I7:I14)</f>
        <v>0</v>
      </c>
      <c r="K15" s="81"/>
    </row>
    <row r="16" spans="1:1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6:9" x14ac:dyDescent="0.2">
      <c r="F17" s="69"/>
      <c r="G17" s="70"/>
      <c r="H17" s="70"/>
      <c r="I17" s="71"/>
    </row>
    <row r="18" spans="6:9" x14ac:dyDescent="0.2">
      <c r="F18" s="69"/>
      <c r="G18" s="70"/>
      <c r="H18" s="70"/>
      <c r="I18" s="71"/>
    </row>
    <row r="19" spans="6:9" x14ac:dyDescent="0.2">
      <c r="F19" s="69"/>
      <c r="G19" s="70"/>
      <c r="H19" s="70"/>
      <c r="I19" s="71"/>
    </row>
    <row r="20" spans="6:9" x14ac:dyDescent="0.2">
      <c r="F20" s="69"/>
      <c r="G20" s="70"/>
      <c r="H20" s="70"/>
      <c r="I20" s="71"/>
    </row>
    <row r="21" spans="6:9" x14ac:dyDescent="0.2">
      <c r="F21" s="69"/>
      <c r="G21" s="70"/>
      <c r="H21" s="70"/>
      <c r="I21" s="71"/>
    </row>
    <row r="22" spans="6:9" x14ac:dyDescent="0.2">
      <c r="F22" s="69"/>
      <c r="G22" s="70"/>
      <c r="H22" s="70"/>
      <c r="I22" s="71"/>
    </row>
    <row r="23" spans="6:9" x14ac:dyDescent="0.2">
      <c r="F23" s="69"/>
      <c r="G23" s="70"/>
      <c r="H23" s="70"/>
      <c r="I23" s="71"/>
    </row>
    <row r="24" spans="6:9" x14ac:dyDescent="0.2">
      <c r="F24" s="69"/>
      <c r="G24" s="70"/>
      <c r="H24" s="70"/>
      <c r="I24" s="71"/>
    </row>
    <row r="25" spans="6:9" x14ac:dyDescent="0.2">
      <c r="F25" s="69"/>
      <c r="G25" s="70"/>
      <c r="H25" s="70"/>
      <c r="I25" s="71"/>
    </row>
    <row r="26" spans="6:9" x14ac:dyDescent="0.2">
      <c r="F26" s="69"/>
      <c r="G26" s="70"/>
      <c r="H26" s="70"/>
      <c r="I26" s="71"/>
    </row>
    <row r="27" spans="6:9" x14ac:dyDescent="0.2">
      <c r="F27" s="69"/>
      <c r="G27" s="70"/>
      <c r="H27" s="70"/>
      <c r="I27" s="71"/>
    </row>
    <row r="28" spans="6:9" x14ac:dyDescent="0.2">
      <c r="F28" s="69"/>
      <c r="G28" s="70"/>
      <c r="H28" s="70"/>
      <c r="I28" s="71"/>
    </row>
    <row r="29" spans="6:9" x14ac:dyDescent="0.2">
      <c r="F29" s="69"/>
      <c r="G29" s="70"/>
      <c r="H29" s="70"/>
      <c r="I29" s="71"/>
    </row>
    <row r="30" spans="6:9" x14ac:dyDescent="0.2">
      <c r="F30" s="69"/>
      <c r="G30" s="70"/>
      <c r="H30" s="70"/>
      <c r="I30" s="71"/>
    </row>
    <row r="31" spans="6:9" x14ac:dyDescent="0.2">
      <c r="F31" s="69"/>
      <c r="G31" s="70"/>
      <c r="H31" s="70"/>
      <c r="I31" s="71"/>
    </row>
    <row r="32" spans="6:9" x14ac:dyDescent="0.2">
      <c r="F32" s="69"/>
      <c r="G32" s="70"/>
      <c r="H32" s="70"/>
      <c r="I32" s="71"/>
    </row>
    <row r="33" spans="6:9" x14ac:dyDescent="0.2">
      <c r="F33" s="69"/>
      <c r="G33" s="70"/>
      <c r="H33" s="70"/>
      <c r="I33" s="71"/>
    </row>
    <row r="34" spans="6:9" x14ac:dyDescent="0.2">
      <c r="F34" s="69"/>
      <c r="G34" s="70"/>
      <c r="H34" s="70"/>
      <c r="I34" s="71"/>
    </row>
    <row r="35" spans="6:9" x14ac:dyDescent="0.2">
      <c r="F35" s="69"/>
      <c r="G35" s="70"/>
      <c r="H35" s="70"/>
      <c r="I35" s="71"/>
    </row>
    <row r="36" spans="6:9" x14ac:dyDescent="0.2">
      <c r="F36" s="69"/>
      <c r="G36" s="70"/>
      <c r="H36" s="70"/>
      <c r="I36" s="71"/>
    </row>
    <row r="37" spans="6:9" x14ac:dyDescent="0.2">
      <c r="F37" s="69"/>
      <c r="G37" s="70"/>
      <c r="H37" s="70"/>
      <c r="I37" s="71"/>
    </row>
    <row r="38" spans="6:9" x14ac:dyDescent="0.2">
      <c r="F38" s="69"/>
      <c r="G38" s="70"/>
      <c r="H38" s="70"/>
      <c r="I38" s="71"/>
    </row>
    <row r="39" spans="6:9" x14ac:dyDescent="0.2">
      <c r="F39" s="69"/>
      <c r="G39" s="70"/>
      <c r="H39" s="70"/>
      <c r="I39" s="71"/>
    </row>
  </sheetData>
  <mergeCells count="3">
    <mergeCell ref="A1:B1"/>
    <mergeCell ref="A2:B2"/>
    <mergeCell ref="C1:G1"/>
  </mergeCells>
  <phoneticPr fontId="18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R218"/>
  <sheetViews>
    <sheetView showZeros="0" tabSelected="1" view="pageBreakPreview" topLeftCell="A180" zoomScaleNormal="100" zoomScaleSheetLayoutView="100" workbookViewId="0">
      <selection activeCell="F189" sqref="F189"/>
    </sheetView>
  </sheetViews>
  <sheetFormatPr defaultRowHeight="12.75" x14ac:dyDescent="0.2"/>
  <cols>
    <col min="1" max="1" width="4.28515625" style="93" customWidth="1"/>
    <col min="2" max="2" width="6.85546875" style="86" customWidth="1"/>
    <col min="3" max="3" width="50.5703125" style="89" customWidth="1"/>
    <col min="4" max="4" width="4.28515625" style="238" customWidth="1"/>
    <col min="5" max="5" width="4.7109375" style="239" customWidth="1"/>
    <col min="6" max="6" width="9.85546875" style="240" customWidth="1"/>
    <col min="7" max="7" width="10.85546875" style="212" customWidth="1"/>
    <col min="8" max="8" width="9.42578125" style="251" customWidth="1"/>
    <col min="9" max="9" width="11.7109375" style="88" bestFit="1" customWidth="1"/>
    <col min="10" max="18" width="9.140625" style="88"/>
    <col min="19" max="16384" width="9.140625" style="87"/>
  </cols>
  <sheetData>
    <row r="1" spans="1:18" s="85" customFormat="1" x14ac:dyDescent="0.2">
      <c r="B1" s="381" t="s">
        <v>253</v>
      </c>
      <c r="C1" s="381"/>
      <c r="D1" s="381"/>
      <c r="E1" s="381"/>
      <c r="F1" s="381"/>
      <c r="G1" s="381"/>
      <c r="H1" s="250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8" s="85" customFormat="1" ht="13.5" thickBot="1" x14ac:dyDescent="0.25">
      <c r="B2" s="156"/>
      <c r="C2" s="83"/>
      <c r="D2" s="204"/>
      <c r="E2" s="205"/>
      <c r="F2" s="206"/>
      <c r="G2" s="204"/>
      <c r="H2" s="250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s="85" customFormat="1" ht="13.5" thickTop="1" x14ac:dyDescent="0.2">
      <c r="A3" s="166"/>
      <c r="B3" s="384" t="s">
        <v>198</v>
      </c>
      <c r="C3" s="385"/>
      <c r="D3" s="385"/>
      <c r="E3" s="386"/>
      <c r="F3" s="207" t="s">
        <v>254</v>
      </c>
      <c r="G3" s="208"/>
      <c r="H3" s="250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s="85" customFormat="1" ht="13.5" thickBot="1" x14ac:dyDescent="0.25">
      <c r="A4" s="167"/>
      <c r="B4" s="378" t="s">
        <v>200</v>
      </c>
      <c r="C4" s="379"/>
      <c r="D4" s="379"/>
      <c r="E4" s="380"/>
      <c r="F4" s="382"/>
      <c r="G4" s="383"/>
      <c r="H4" s="250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18" ht="13.5" thickTop="1" x14ac:dyDescent="0.2">
      <c r="C5" s="75"/>
      <c r="D5" s="209"/>
      <c r="E5" s="210"/>
      <c r="F5" s="211"/>
    </row>
    <row r="6" spans="1:18" s="76" customFormat="1" x14ac:dyDescent="0.2">
      <c r="A6" s="168"/>
      <c r="B6" s="169" t="s">
        <v>69</v>
      </c>
      <c r="C6" s="170" t="s">
        <v>56</v>
      </c>
      <c r="D6" s="170" t="s">
        <v>53</v>
      </c>
      <c r="E6" s="213" t="s">
        <v>68</v>
      </c>
      <c r="F6" s="214" t="s">
        <v>54</v>
      </c>
      <c r="G6" s="215" t="s">
        <v>55</v>
      </c>
      <c r="H6" s="25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 s="76" customFormat="1" x14ac:dyDescent="0.2">
      <c r="A7" s="171"/>
      <c r="B7" s="172"/>
      <c r="C7" s="171"/>
      <c r="D7" s="171"/>
      <c r="E7" s="216"/>
      <c r="F7" s="217"/>
      <c r="G7" s="217"/>
      <c r="H7" s="252"/>
      <c r="I7" s="82"/>
      <c r="J7" s="82"/>
      <c r="K7" s="82"/>
      <c r="L7" s="82"/>
      <c r="M7" s="82"/>
      <c r="N7" s="82"/>
      <c r="O7" s="82"/>
      <c r="P7" s="82"/>
      <c r="Q7" s="82"/>
      <c r="R7" s="82"/>
    </row>
    <row r="8" spans="1:18" s="93" customFormat="1" x14ac:dyDescent="0.2">
      <c r="A8" s="155"/>
      <c r="B8" s="299" t="s">
        <v>73</v>
      </c>
      <c r="C8" s="300" t="s">
        <v>247</v>
      </c>
      <c r="D8" s="301"/>
      <c r="E8" s="302"/>
      <c r="F8" s="303"/>
      <c r="G8" s="303"/>
      <c r="H8" s="165"/>
      <c r="I8" s="92"/>
      <c r="J8" s="92"/>
      <c r="K8" s="92"/>
      <c r="L8" s="92"/>
      <c r="M8" s="92"/>
      <c r="N8" s="92"/>
      <c r="O8" s="92"/>
      <c r="P8" s="92"/>
      <c r="Q8" s="92"/>
      <c r="R8" s="92"/>
    </row>
    <row r="9" spans="1:18" s="93" customFormat="1" x14ac:dyDescent="0.2">
      <c r="A9" s="155"/>
      <c r="B9" s="218"/>
      <c r="C9" s="132"/>
      <c r="D9" s="132"/>
      <c r="E9" s="132"/>
      <c r="F9" s="132"/>
      <c r="G9" s="132"/>
      <c r="H9" s="165"/>
      <c r="I9" s="92"/>
      <c r="J9" s="92"/>
      <c r="K9" s="92"/>
      <c r="L9" s="92"/>
      <c r="M9" s="92"/>
      <c r="N9" s="92"/>
      <c r="O9" s="92"/>
      <c r="P9" s="92"/>
      <c r="Q9" s="92"/>
      <c r="R9" s="92"/>
    </row>
    <row r="10" spans="1:18" s="93" customFormat="1" ht="63.75" x14ac:dyDescent="0.2">
      <c r="A10" s="155"/>
      <c r="B10" s="117" t="s">
        <v>134</v>
      </c>
      <c r="C10" s="201" t="s">
        <v>197</v>
      </c>
      <c r="D10" s="141" t="s">
        <v>128</v>
      </c>
      <c r="E10" s="187">
        <v>1</v>
      </c>
      <c r="F10" s="387">
        <v>0</v>
      </c>
      <c r="G10" s="143">
        <f>PRODUCT(D10:F10)</f>
        <v>0</v>
      </c>
      <c r="H10" s="165"/>
      <c r="I10" s="92"/>
      <c r="J10" s="92"/>
      <c r="K10" s="92"/>
      <c r="L10" s="92"/>
      <c r="M10" s="92"/>
      <c r="N10" s="92"/>
      <c r="O10" s="92"/>
      <c r="P10" s="92"/>
      <c r="Q10" s="92"/>
      <c r="R10" s="92"/>
    </row>
    <row r="11" spans="1:18" s="93" customFormat="1" x14ac:dyDescent="0.2">
      <c r="A11" s="155"/>
      <c r="B11" s="117"/>
      <c r="C11" s="201" t="s">
        <v>194</v>
      </c>
      <c r="D11" s="141" t="s">
        <v>128</v>
      </c>
      <c r="E11" s="187">
        <v>1</v>
      </c>
      <c r="F11" s="387">
        <v>0</v>
      </c>
      <c r="G11" s="143">
        <f>PRODUCT(D11:F11)</f>
        <v>0</v>
      </c>
      <c r="H11" s="165"/>
      <c r="I11" s="92"/>
      <c r="J11" s="92"/>
      <c r="K11" s="92"/>
      <c r="L11" s="92"/>
      <c r="M11" s="92"/>
      <c r="N11" s="92"/>
      <c r="O11" s="92"/>
      <c r="P11" s="92"/>
      <c r="Q11" s="92"/>
      <c r="R11" s="92"/>
    </row>
    <row r="12" spans="1:18" s="93" customFormat="1" x14ac:dyDescent="0.2">
      <c r="A12" s="155"/>
      <c r="B12" s="117"/>
      <c r="C12" s="201" t="s">
        <v>195</v>
      </c>
      <c r="D12" s="141" t="s">
        <v>128</v>
      </c>
      <c r="E12" s="187">
        <v>1</v>
      </c>
      <c r="F12" s="387">
        <v>0</v>
      </c>
      <c r="G12" s="143">
        <f>PRODUCT(D12:F12)</f>
        <v>0</v>
      </c>
      <c r="H12" s="165"/>
      <c r="I12" s="92"/>
      <c r="J12" s="92"/>
      <c r="K12" s="92"/>
      <c r="L12" s="92"/>
      <c r="M12" s="92"/>
      <c r="N12" s="92"/>
      <c r="O12" s="92"/>
      <c r="P12" s="92"/>
      <c r="Q12" s="92"/>
      <c r="R12" s="92"/>
    </row>
    <row r="13" spans="1:18" s="93" customFormat="1" ht="25.5" x14ac:dyDescent="0.2">
      <c r="A13" s="155"/>
      <c r="B13" s="117"/>
      <c r="C13" s="355" t="s">
        <v>196</v>
      </c>
      <c r="D13" s="141" t="s">
        <v>145</v>
      </c>
      <c r="E13" s="187">
        <v>1</v>
      </c>
      <c r="F13" s="387">
        <v>0</v>
      </c>
      <c r="G13" s="143">
        <f>PRODUCT(D13:F13)</f>
        <v>0</v>
      </c>
      <c r="H13" s="165"/>
      <c r="I13" s="92"/>
      <c r="J13" s="92"/>
      <c r="K13" s="92"/>
      <c r="L13" s="92"/>
      <c r="M13" s="92"/>
      <c r="N13" s="92"/>
      <c r="O13" s="92"/>
      <c r="P13" s="92"/>
      <c r="Q13" s="92"/>
      <c r="R13" s="92"/>
    </row>
    <row r="14" spans="1:18" s="93" customFormat="1" x14ac:dyDescent="0.2">
      <c r="A14" s="155"/>
      <c r="B14" s="117"/>
      <c r="C14" s="201"/>
      <c r="D14" s="141"/>
      <c r="E14" s="187"/>
      <c r="F14" s="143">
        <v>0</v>
      </c>
      <c r="G14" s="143"/>
      <c r="H14" s="165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s="93" customFormat="1" x14ac:dyDescent="0.2">
      <c r="A15" s="155"/>
      <c r="B15" s="117"/>
      <c r="C15" s="201" t="s">
        <v>203</v>
      </c>
      <c r="D15" s="341" t="s">
        <v>128</v>
      </c>
      <c r="E15" s="356">
        <v>4</v>
      </c>
      <c r="F15" s="387">
        <v>0</v>
      </c>
      <c r="G15" s="131">
        <f>PRODUCT(D15:F15)</f>
        <v>0</v>
      </c>
      <c r="H15" s="165"/>
      <c r="I15" s="92"/>
      <c r="J15" s="92"/>
      <c r="K15" s="92"/>
      <c r="L15" s="92"/>
      <c r="M15" s="92"/>
      <c r="N15" s="92"/>
      <c r="O15" s="92"/>
      <c r="P15" s="92"/>
      <c r="Q15" s="92"/>
      <c r="R15" s="92"/>
    </row>
    <row r="16" spans="1:18" s="93" customFormat="1" x14ac:dyDescent="0.2">
      <c r="A16" s="155"/>
      <c r="B16" s="117"/>
      <c r="C16" s="185"/>
      <c r="D16" s="185"/>
      <c r="E16" s="185"/>
      <c r="F16" s="143">
        <v>0</v>
      </c>
      <c r="G16" s="185"/>
      <c r="H16" s="165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s="93" customFormat="1" ht="25.5" x14ac:dyDescent="0.2">
      <c r="A17" s="155"/>
      <c r="B17" s="196" t="s">
        <v>135</v>
      </c>
      <c r="C17" s="120" t="s">
        <v>202</v>
      </c>
      <c r="D17" s="195" t="s">
        <v>128</v>
      </c>
      <c r="E17" s="330">
        <v>1</v>
      </c>
      <c r="F17" s="387">
        <v>0</v>
      </c>
      <c r="G17" s="131">
        <f>PRODUCT(D17:F17)</f>
        <v>0</v>
      </c>
      <c r="H17" s="165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s="93" customFormat="1" x14ac:dyDescent="0.2">
      <c r="A18" s="155"/>
      <c r="B18" s="218"/>
      <c r="C18" s="132"/>
      <c r="D18" s="132"/>
      <c r="E18" s="132"/>
      <c r="F18" s="143">
        <v>0</v>
      </c>
      <c r="G18" s="132"/>
      <c r="H18" s="165"/>
      <c r="I18" s="92"/>
      <c r="J18" s="92"/>
      <c r="K18" s="92"/>
      <c r="L18" s="92"/>
      <c r="M18" s="92"/>
      <c r="N18" s="92"/>
      <c r="O18" s="92"/>
      <c r="P18" s="92"/>
      <c r="Q18" s="92"/>
      <c r="R18" s="92"/>
    </row>
    <row r="19" spans="1:18" s="93" customFormat="1" x14ac:dyDescent="0.2">
      <c r="A19" s="155"/>
      <c r="B19" s="196" t="s">
        <v>136</v>
      </c>
      <c r="C19" s="120" t="s">
        <v>204</v>
      </c>
      <c r="D19" s="195" t="s">
        <v>128</v>
      </c>
      <c r="E19" s="186">
        <v>1</v>
      </c>
      <c r="F19" s="387">
        <v>0</v>
      </c>
      <c r="G19" s="123">
        <f>PRODUCT(D19:F19)</f>
        <v>0</v>
      </c>
      <c r="H19" s="165"/>
      <c r="I19" s="92"/>
      <c r="J19" s="92"/>
      <c r="K19" s="92"/>
      <c r="L19" s="92"/>
      <c r="M19" s="92"/>
      <c r="N19" s="92"/>
      <c r="O19" s="92"/>
      <c r="P19" s="92"/>
      <c r="Q19" s="92"/>
      <c r="R19" s="92"/>
    </row>
    <row r="20" spans="1:18" s="93" customFormat="1" x14ac:dyDescent="0.2">
      <c r="A20" s="155"/>
      <c r="B20" s="218"/>
      <c r="C20" s="173"/>
      <c r="D20" s="132"/>
      <c r="E20" s="132"/>
      <c r="F20" s="143">
        <v>0</v>
      </c>
      <c r="G20" s="132"/>
      <c r="H20" s="165"/>
      <c r="I20" s="92"/>
      <c r="J20" s="92"/>
      <c r="K20" s="92"/>
      <c r="L20" s="92"/>
      <c r="M20" s="92"/>
      <c r="N20" s="92"/>
      <c r="O20" s="92"/>
      <c r="P20" s="92"/>
      <c r="Q20" s="92"/>
      <c r="R20" s="92"/>
    </row>
    <row r="21" spans="1:18" s="93" customFormat="1" x14ac:dyDescent="0.2">
      <c r="A21" s="155"/>
      <c r="B21" s="196" t="s">
        <v>146</v>
      </c>
      <c r="C21" s="120" t="s">
        <v>205</v>
      </c>
      <c r="D21" s="195" t="s">
        <v>128</v>
      </c>
      <c r="E21" s="186">
        <v>1</v>
      </c>
      <c r="F21" s="387">
        <v>0</v>
      </c>
      <c r="G21" s="123">
        <f>PRODUCT(D21:F21)</f>
        <v>0</v>
      </c>
      <c r="H21" s="165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s="93" customFormat="1" x14ac:dyDescent="0.2">
      <c r="A22" s="155"/>
      <c r="B22" s="218"/>
      <c r="C22" s="132"/>
      <c r="D22" s="132"/>
      <c r="E22" s="132"/>
      <c r="F22" s="143">
        <v>0</v>
      </c>
      <c r="G22" s="132"/>
      <c r="H22" s="165"/>
      <c r="I22" s="92"/>
      <c r="J22" s="92"/>
      <c r="K22" s="92"/>
      <c r="L22" s="92"/>
      <c r="M22" s="92"/>
      <c r="N22" s="92"/>
      <c r="O22" s="92"/>
      <c r="P22" s="92"/>
      <c r="Q22" s="92"/>
      <c r="R22" s="92"/>
    </row>
    <row r="23" spans="1:18" s="93" customFormat="1" x14ac:dyDescent="0.2">
      <c r="A23" s="155"/>
      <c r="B23" s="242" t="s">
        <v>156</v>
      </c>
      <c r="C23" s="120" t="s">
        <v>206</v>
      </c>
      <c r="D23" s="195" t="s">
        <v>128</v>
      </c>
      <c r="E23" s="186">
        <v>2</v>
      </c>
      <c r="F23" s="387">
        <v>0</v>
      </c>
      <c r="G23" s="123">
        <f>PRODUCT(D23:F23)</f>
        <v>0</v>
      </c>
      <c r="H23" s="165"/>
      <c r="I23" s="92"/>
      <c r="J23" s="92"/>
      <c r="K23" s="92"/>
      <c r="L23" s="92"/>
      <c r="M23" s="92"/>
      <c r="N23" s="92"/>
      <c r="O23" s="92"/>
      <c r="P23" s="92"/>
      <c r="Q23" s="92"/>
      <c r="R23" s="92"/>
    </row>
    <row r="24" spans="1:18" s="93" customFormat="1" x14ac:dyDescent="0.2">
      <c r="A24" s="155"/>
      <c r="B24" s="220"/>
      <c r="C24" s="121"/>
      <c r="D24" s="195"/>
      <c r="E24" s="186"/>
      <c r="F24" s="143">
        <v>0</v>
      </c>
      <c r="G24" s="123"/>
      <c r="H24" s="165"/>
      <c r="I24" s="92"/>
      <c r="J24" s="92"/>
      <c r="K24" s="92"/>
      <c r="L24" s="92"/>
      <c r="M24" s="92"/>
      <c r="N24" s="92"/>
      <c r="O24" s="92"/>
      <c r="P24" s="92"/>
      <c r="Q24" s="92"/>
      <c r="R24" s="92"/>
    </row>
    <row r="25" spans="1:18" s="93" customFormat="1" x14ac:dyDescent="0.2">
      <c r="A25" s="155"/>
      <c r="B25" s="196" t="s">
        <v>157</v>
      </c>
      <c r="C25" s="120" t="s">
        <v>207</v>
      </c>
      <c r="D25" s="195" t="s">
        <v>128</v>
      </c>
      <c r="E25" s="185">
        <v>2</v>
      </c>
      <c r="F25" s="387">
        <v>0</v>
      </c>
      <c r="G25" s="184">
        <f>PRODUCT(D25:F25)</f>
        <v>0</v>
      </c>
      <c r="H25" s="165"/>
      <c r="I25" s="92"/>
      <c r="J25" s="92"/>
      <c r="K25" s="92"/>
      <c r="L25" s="92"/>
      <c r="M25" s="92"/>
      <c r="N25" s="92"/>
      <c r="O25" s="92"/>
      <c r="P25" s="92"/>
      <c r="Q25" s="92"/>
      <c r="R25" s="92"/>
    </row>
    <row r="26" spans="1:18" s="93" customFormat="1" x14ac:dyDescent="0.2">
      <c r="A26" s="155"/>
      <c r="B26" s="196"/>
      <c r="C26" s="125"/>
      <c r="D26" s="125"/>
      <c r="E26" s="125"/>
      <c r="F26" s="143">
        <v>0</v>
      </c>
      <c r="G26" s="125"/>
      <c r="H26" s="165"/>
      <c r="I26" s="92"/>
      <c r="J26" s="92"/>
      <c r="K26" s="92"/>
      <c r="L26" s="92"/>
      <c r="M26" s="92"/>
      <c r="N26" s="92"/>
      <c r="O26" s="92"/>
      <c r="P26" s="92"/>
      <c r="Q26" s="92"/>
      <c r="R26" s="92"/>
    </row>
    <row r="27" spans="1:18" s="93" customFormat="1" x14ac:dyDescent="0.2">
      <c r="A27" s="155"/>
      <c r="B27" s="258" t="s">
        <v>158</v>
      </c>
      <c r="C27" s="120" t="s">
        <v>180</v>
      </c>
      <c r="D27" s="197" t="s">
        <v>128</v>
      </c>
      <c r="E27" s="125">
        <v>1</v>
      </c>
      <c r="F27" s="387">
        <v>0</v>
      </c>
      <c r="G27" s="123">
        <f>PRODUCT(D27:F27)</f>
        <v>0</v>
      </c>
      <c r="H27" s="165"/>
      <c r="I27" s="92"/>
      <c r="J27" s="92"/>
      <c r="K27" s="92"/>
      <c r="L27" s="92"/>
      <c r="M27" s="92"/>
      <c r="N27" s="92"/>
      <c r="O27" s="92"/>
      <c r="P27" s="92"/>
      <c r="Q27" s="92"/>
      <c r="R27" s="92"/>
    </row>
    <row r="28" spans="1:18" s="93" customFormat="1" x14ac:dyDescent="0.2">
      <c r="A28" s="155"/>
      <c r="B28" s="242"/>
      <c r="C28" s="121"/>
      <c r="D28" s="125"/>
      <c r="E28" s="125"/>
      <c r="F28" s="143">
        <v>0</v>
      </c>
      <c r="G28" s="125"/>
      <c r="H28" s="165"/>
      <c r="I28" s="92"/>
      <c r="J28" s="92"/>
      <c r="K28" s="92"/>
      <c r="L28" s="92"/>
      <c r="M28" s="92"/>
      <c r="N28" s="92"/>
      <c r="O28" s="92"/>
      <c r="P28" s="92"/>
      <c r="Q28" s="92"/>
      <c r="R28" s="92"/>
    </row>
    <row r="29" spans="1:18" s="93" customFormat="1" ht="25.5" x14ac:dyDescent="0.2">
      <c r="A29" s="155"/>
      <c r="B29" s="242" t="s">
        <v>159</v>
      </c>
      <c r="C29" s="120" t="s">
        <v>178</v>
      </c>
      <c r="D29" s="241" t="s">
        <v>130</v>
      </c>
      <c r="E29" s="185">
        <v>10</v>
      </c>
      <c r="F29" s="387">
        <v>0</v>
      </c>
      <c r="G29" s="131">
        <f>PRODUCT(D29:F29)</f>
        <v>0</v>
      </c>
      <c r="H29" s="165"/>
      <c r="I29" s="92"/>
      <c r="J29" s="92"/>
      <c r="K29" s="92"/>
      <c r="L29" s="92"/>
      <c r="M29" s="92"/>
      <c r="N29" s="92"/>
      <c r="O29" s="92"/>
      <c r="P29" s="92"/>
      <c r="Q29" s="92"/>
      <c r="R29" s="92"/>
    </row>
    <row r="30" spans="1:18" s="93" customFormat="1" x14ac:dyDescent="0.2">
      <c r="A30" s="155"/>
      <c r="B30" s="242"/>
      <c r="C30" s="183"/>
      <c r="D30" s="195"/>
      <c r="E30" s="186"/>
      <c r="F30" s="143">
        <v>0</v>
      </c>
      <c r="G30" s="131"/>
      <c r="H30" s="165"/>
      <c r="I30" s="92"/>
      <c r="J30" s="92"/>
      <c r="K30" s="92"/>
      <c r="L30" s="92"/>
      <c r="M30" s="92"/>
      <c r="N30" s="92"/>
      <c r="O30" s="92"/>
      <c r="P30" s="92"/>
      <c r="Q30" s="92"/>
      <c r="R30" s="92"/>
    </row>
    <row r="31" spans="1:18" s="93" customFormat="1" ht="25.5" x14ac:dyDescent="0.2">
      <c r="A31" s="155"/>
      <c r="B31" s="242" t="s">
        <v>160</v>
      </c>
      <c r="C31" s="121" t="s">
        <v>1</v>
      </c>
      <c r="D31" s="202" t="s">
        <v>130</v>
      </c>
      <c r="E31" s="261">
        <v>3</v>
      </c>
      <c r="F31" s="387">
        <v>0</v>
      </c>
      <c r="G31" s="264">
        <f>PRODUCT(D31:F31)</f>
        <v>0</v>
      </c>
      <c r="H31" s="165"/>
      <c r="I31" s="92"/>
      <c r="J31" s="92"/>
      <c r="K31" s="92"/>
      <c r="L31" s="92"/>
      <c r="M31" s="92"/>
      <c r="N31" s="92"/>
      <c r="O31" s="92"/>
      <c r="P31" s="92"/>
      <c r="Q31" s="92"/>
      <c r="R31" s="92"/>
    </row>
    <row r="32" spans="1:18" s="93" customFormat="1" x14ac:dyDescent="0.2">
      <c r="A32" s="155"/>
      <c r="B32" s="242"/>
      <c r="C32" s="173"/>
      <c r="D32" s="125"/>
      <c r="E32" s="125"/>
      <c r="F32" s="143">
        <v>0</v>
      </c>
      <c r="G32" s="125"/>
      <c r="H32" s="165"/>
      <c r="I32" s="92"/>
      <c r="J32" s="92"/>
      <c r="K32" s="92"/>
      <c r="L32" s="92"/>
      <c r="M32" s="92"/>
      <c r="N32" s="92"/>
      <c r="O32" s="92"/>
      <c r="P32" s="92"/>
      <c r="Q32" s="92"/>
      <c r="R32" s="92"/>
    </row>
    <row r="33" spans="1:18" s="93" customFormat="1" x14ac:dyDescent="0.2">
      <c r="A33" s="155"/>
      <c r="B33" s="242" t="s">
        <v>161</v>
      </c>
      <c r="C33" s="121" t="s">
        <v>209</v>
      </c>
      <c r="D33" s="202"/>
      <c r="E33" s="125"/>
      <c r="F33" s="143">
        <v>0</v>
      </c>
      <c r="G33" s="123"/>
      <c r="H33" s="165"/>
      <c r="I33" s="92"/>
      <c r="J33" s="92"/>
      <c r="K33" s="92"/>
      <c r="L33" s="92"/>
      <c r="M33" s="92"/>
      <c r="N33" s="92"/>
      <c r="O33" s="92"/>
      <c r="P33" s="92"/>
      <c r="Q33" s="92"/>
      <c r="R33" s="92"/>
    </row>
    <row r="34" spans="1:18" s="93" customFormat="1" x14ac:dyDescent="0.2">
      <c r="A34" s="155"/>
      <c r="B34" s="242"/>
      <c r="C34" s="121"/>
      <c r="D34" s="202"/>
      <c r="E34" s="125"/>
      <c r="F34" s="143">
        <v>0</v>
      </c>
      <c r="G34" s="123"/>
      <c r="H34" s="165"/>
      <c r="I34" s="92"/>
      <c r="J34" s="92"/>
      <c r="K34" s="92"/>
      <c r="L34" s="92"/>
      <c r="M34" s="92"/>
      <c r="N34" s="92"/>
      <c r="O34" s="92"/>
      <c r="P34" s="92"/>
      <c r="Q34" s="92"/>
      <c r="R34" s="92"/>
    </row>
    <row r="35" spans="1:18" s="93" customFormat="1" ht="25.5" x14ac:dyDescent="0.2">
      <c r="A35" s="155"/>
      <c r="B35" s="242" t="s">
        <v>162</v>
      </c>
      <c r="C35" s="121" t="s">
        <v>210</v>
      </c>
      <c r="D35" s="197"/>
      <c r="E35" s="125"/>
      <c r="F35" s="143">
        <v>0</v>
      </c>
      <c r="G35" s="123"/>
      <c r="H35" s="165"/>
      <c r="I35" s="92"/>
      <c r="J35" s="92"/>
      <c r="K35" s="92"/>
      <c r="L35" s="92"/>
      <c r="M35" s="92"/>
      <c r="N35" s="92"/>
      <c r="O35" s="92"/>
      <c r="P35" s="92"/>
      <c r="Q35" s="92"/>
      <c r="R35" s="92"/>
    </row>
    <row r="36" spans="1:18" s="93" customFormat="1" x14ac:dyDescent="0.2">
      <c r="A36" s="155"/>
      <c r="B36" s="242"/>
      <c r="C36" s="121" t="s">
        <v>208</v>
      </c>
      <c r="D36" s="197" t="s">
        <v>130</v>
      </c>
      <c r="E36" s="125">
        <v>5</v>
      </c>
      <c r="F36" s="387">
        <v>0</v>
      </c>
      <c r="G36" s="123">
        <f t="shared" ref="G36:G37" si="0">PRODUCT(D36:F36)</f>
        <v>0</v>
      </c>
      <c r="H36" s="165"/>
      <c r="I36" s="92"/>
      <c r="J36" s="92"/>
      <c r="K36" s="92"/>
      <c r="L36" s="92"/>
      <c r="M36" s="92"/>
      <c r="N36" s="92"/>
      <c r="O36" s="92"/>
      <c r="P36" s="92"/>
      <c r="Q36" s="92"/>
      <c r="R36" s="92"/>
    </row>
    <row r="37" spans="1:18" s="93" customFormat="1" x14ac:dyDescent="0.2">
      <c r="A37" s="155"/>
      <c r="B37" s="242"/>
      <c r="C37" s="121" t="s">
        <v>133</v>
      </c>
      <c r="D37" s="197" t="s">
        <v>130</v>
      </c>
      <c r="E37" s="125">
        <v>10</v>
      </c>
      <c r="F37" s="387">
        <v>0</v>
      </c>
      <c r="G37" s="123">
        <f t="shared" si="0"/>
        <v>0</v>
      </c>
      <c r="H37" s="165"/>
      <c r="I37" s="92"/>
      <c r="J37" s="92"/>
      <c r="K37" s="92"/>
      <c r="L37" s="92"/>
      <c r="M37" s="92"/>
      <c r="N37" s="92"/>
      <c r="O37" s="92"/>
      <c r="P37" s="92"/>
      <c r="Q37" s="92"/>
      <c r="R37" s="92"/>
    </row>
    <row r="38" spans="1:18" s="93" customFormat="1" x14ac:dyDescent="0.2">
      <c r="A38" s="155"/>
      <c r="B38" s="242"/>
      <c r="C38" s="173"/>
      <c r="D38" s="125"/>
      <c r="E38" s="125"/>
      <c r="F38" s="143">
        <v>0</v>
      </c>
      <c r="G38" s="125"/>
      <c r="H38" s="165"/>
      <c r="I38" s="92"/>
      <c r="J38" s="92"/>
      <c r="K38" s="92"/>
      <c r="L38" s="92"/>
      <c r="M38" s="92"/>
      <c r="N38" s="92"/>
      <c r="O38" s="92"/>
      <c r="P38" s="92"/>
      <c r="Q38" s="92"/>
      <c r="R38" s="92"/>
    </row>
    <row r="39" spans="1:18" s="93" customFormat="1" ht="25.5" x14ac:dyDescent="0.2">
      <c r="A39" s="155"/>
      <c r="B39" s="242" t="s">
        <v>163</v>
      </c>
      <c r="C39" s="124" t="s">
        <v>211</v>
      </c>
      <c r="D39" s="127" t="s">
        <v>129</v>
      </c>
      <c r="E39" s="128">
        <v>50</v>
      </c>
      <c r="F39" s="387">
        <v>0</v>
      </c>
      <c r="G39" s="123">
        <f>PRODUCT(D39:F39)</f>
        <v>0</v>
      </c>
      <c r="H39" s="165"/>
      <c r="I39" s="92"/>
      <c r="J39" s="92"/>
      <c r="K39" s="92"/>
      <c r="L39" s="92"/>
      <c r="M39" s="92"/>
      <c r="N39" s="92"/>
      <c r="O39" s="92"/>
      <c r="P39" s="92"/>
      <c r="Q39" s="92"/>
      <c r="R39" s="92"/>
    </row>
    <row r="40" spans="1:18" s="91" customFormat="1" x14ac:dyDescent="0.2">
      <c r="A40" s="155"/>
      <c r="B40" s="242"/>
      <c r="C40" s="183"/>
      <c r="D40" s="197"/>
      <c r="E40" s="125"/>
      <c r="F40" s="123">
        <v>0</v>
      </c>
      <c r="G40" s="123"/>
      <c r="H40" s="253"/>
      <c r="I40" s="90"/>
      <c r="J40" s="90"/>
      <c r="K40" s="90"/>
      <c r="L40" s="90"/>
      <c r="M40" s="90"/>
      <c r="N40" s="90"/>
      <c r="O40" s="90"/>
      <c r="P40" s="90"/>
      <c r="Q40" s="90"/>
      <c r="R40" s="90"/>
    </row>
    <row r="41" spans="1:18" s="93" customFormat="1" x14ac:dyDescent="0.2">
      <c r="A41" s="155"/>
      <c r="B41" s="303" t="s">
        <v>21</v>
      </c>
      <c r="C41" s="304"/>
      <c r="D41" s="301"/>
      <c r="E41" s="305"/>
      <c r="F41" s="303">
        <v>0</v>
      </c>
      <c r="G41" s="306">
        <f>SUM(G10:G40)</f>
        <v>0</v>
      </c>
      <c r="H41" s="165"/>
      <c r="I41" s="92"/>
      <c r="J41" s="92"/>
      <c r="K41" s="92"/>
      <c r="L41" s="92"/>
      <c r="M41" s="92"/>
      <c r="N41" s="92"/>
      <c r="O41" s="92"/>
      <c r="P41" s="92"/>
      <c r="Q41" s="92"/>
      <c r="R41" s="92"/>
    </row>
    <row r="42" spans="1:18" s="93" customFormat="1" x14ac:dyDescent="0.2">
      <c r="A42" s="155"/>
      <c r="B42" s="242"/>
      <c r="C42" s="155"/>
      <c r="D42" s="155"/>
      <c r="E42" s="155"/>
      <c r="F42" s="155">
        <v>0</v>
      </c>
      <c r="G42" s="155"/>
      <c r="H42" s="165"/>
      <c r="I42" s="92"/>
      <c r="J42" s="92"/>
      <c r="K42" s="92"/>
      <c r="L42" s="92"/>
      <c r="M42" s="92"/>
      <c r="N42" s="92"/>
      <c r="O42" s="92"/>
      <c r="P42" s="92"/>
      <c r="Q42" s="92"/>
      <c r="R42" s="92"/>
    </row>
    <row r="43" spans="1:18" s="93" customFormat="1" ht="38.25" x14ac:dyDescent="0.2">
      <c r="A43" s="155"/>
      <c r="B43" s="242" t="s">
        <v>164</v>
      </c>
      <c r="C43" s="120" t="s">
        <v>212</v>
      </c>
      <c r="D43" s="195" t="s">
        <v>131</v>
      </c>
      <c r="E43" s="222">
        <v>4</v>
      </c>
      <c r="F43" s="388">
        <v>0</v>
      </c>
      <c r="G43" s="123">
        <f>PRODUCT(D43:F43)</f>
        <v>0</v>
      </c>
      <c r="H43" s="165"/>
      <c r="I43" s="92"/>
      <c r="J43" s="92"/>
      <c r="K43" s="92"/>
      <c r="L43" s="92"/>
      <c r="M43" s="92"/>
      <c r="N43" s="92"/>
      <c r="O43" s="92"/>
      <c r="P43" s="92"/>
      <c r="Q43" s="92"/>
      <c r="R43" s="92"/>
    </row>
    <row r="44" spans="1:18" s="93" customFormat="1" x14ac:dyDescent="0.2">
      <c r="A44" s="155"/>
      <c r="B44" s="117"/>
      <c r="C44" s="120"/>
      <c r="D44" s="195"/>
      <c r="E44" s="223"/>
      <c r="F44" s="131">
        <v>0</v>
      </c>
      <c r="G44" s="123"/>
      <c r="H44" s="165"/>
      <c r="I44" s="92"/>
      <c r="J44" s="92"/>
      <c r="K44" s="92"/>
      <c r="L44" s="92"/>
      <c r="M44" s="92"/>
      <c r="N44" s="92"/>
      <c r="O44" s="92"/>
      <c r="P44" s="92"/>
      <c r="Q44" s="92"/>
      <c r="R44" s="92"/>
    </row>
    <row r="45" spans="1:18" s="93" customFormat="1" x14ac:dyDescent="0.2">
      <c r="A45" s="155"/>
      <c r="B45" s="299" t="s">
        <v>140</v>
      </c>
      <c r="C45" s="307"/>
      <c r="D45" s="301" t="s">
        <v>128</v>
      </c>
      <c r="E45" s="305">
        <v>1</v>
      </c>
      <c r="F45" s="387">
        <v>0</v>
      </c>
      <c r="G45" s="308">
        <f>PRODUCT(D45:F45)</f>
        <v>0</v>
      </c>
      <c r="H45" s="165"/>
      <c r="I45" s="92"/>
      <c r="J45" s="92"/>
      <c r="K45" s="92"/>
      <c r="L45" s="92"/>
      <c r="M45" s="92"/>
      <c r="N45" s="92"/>
      <c r="O45" s="92"/>
      <c r="P45" s="92"/>
      <c r="Q45" s="92"/>
      <c r="R45" s="92"/>
    </row>
    <row r="46" spans="1:18" s="116" customFormat="1" x14ac:dyDescent="0.2">
      <c r="A46" s="154"/>
      <c r="B46" s="130"/>
      <c r="C46" s="332"/>
      <c r="D46" s="127"/>
      <c r="E46" s="333"/>
      <c r="F46" s="129"/>
      <c r="G46" s="224"/>
      <c r="H46" s="236"/>
      <c r="I46" s="115"/>
      <c r="J46" s="115"/>
      <c r="K46" s="115"/>
      <c r="L46" s="115"/>
      <c r="M46" s="115"/>
      <c r="N46" s="115"/>
      <c r="O46" s="115"/>
      <c r="P46" s="115"/>
      <c r="Q46" s="115"/>
      <c r="R46" s="115"/>
    </row>
    <row r="47" spans="1:18" s="93" customFormat="1" x14ac:dyDescent="0.2">
      <c r="A47" s="155"/>
      <c r="B47" s="309" t="s">
        <v>72</v>
      </c>
      <c r="C47" s="310" t="s">
        <v>190</v>
      </c>
      <c r="D47" s="311"/>
      <c r="E47" s="312"/>
      <c r="F47" s="313">
        <v>0</v>
      </c>
      <c r="G47" s="313"/>
      <c r="H47" s="165"/>
      <c r="I47" s="92"/>
      <c r="J47" s="92"/>
      <c r="K47" s="92"/>
      <c r="L47" s="92"/>
      <c r="M47" s="92"/>
      <c r="N47" s="92"/>
      <c r="O47" s="92"/>
      <c r="P47" s="92"/>
      <c r="Q47" s="92"/>
      <c r="R47" s="92"/>
    </row>
    <row r="48" spans="1:18" s="93" customFormat="1" x14ac:dyDescent="0.2">
      <c r="A48" s="155"/>
      <c r="B48" s="155"/>
      <c r="C48" s="155"/>
      <c r="D48" s="155"/>
      <c r="E48" s="155"/>
      <c r="F48" s="155">
        <v>0</v>
      </c>
      <c r="G48" s="155"/>
      <c r="H48" s="165"/>
      <c r="I48" s="92"/>
      <c r="J48" s="92"/>
      <c r="K48" s="92"/>
      <c r="L48" s="92"/>
      <c r="M48" s="92"/>
      <c r="N48" s="92"/>
      <c r="O48" s="92"/>
      <c r="P48" s="92"/>
      <c r="Q48" s="92"/>
      <c r="R48" s="92"/>
    </row>
    <row r="49" spans="1:18" s="95" customFormat="1" ht="38.25" x14ac:dyDescent="0.2">
      <c r="A49" s="155"/>
      <c r="B49" s="242" t="s">
        <v>183</v>
      </c>
      <c r="C49" s="120" t="s">
        <v>213</v>
      </c>
      <c r="D49" s="243" t="s">
        <v>128</v>
      </c>
      <c r="E49" s="244">
        <v>1</v>
      </c>
      <c r="F49" s="388">
        <v>0</v>
      </c>
      <c r="G49" s="131">
        <f>PRODUCT(D49:F49)</f>
        <v>0</v>
      </c>
      <c r="H49" s="182"/>
      <c r="I49" s="94"/>
      <c r="J49" s="94"/>
      <c r="K49" s="94"/>
      <c r="L49" s="94"/>
      <c r="M49" s="94"/>
      <c r="N49" s="94"/>
      <c r="O49" s="94"/>
      <c r="P49" s="94"/>
      <c r="Q49" s="94"/>
      <c r="R49" s="94"/>
    </row>
    <row r="50" spans="1:18" s="95" customFormat="1" ht="51" x14ac:dyDescent="0.2">
      <c r="A50" s="155"/>
      <c r="B50" s="196"/>
      <c r="C50" s="120" t="s">
        <v>226</v>
      </c>
      <c r="D50" s="243"/>
      <c r="E50" s="244"/>
      <c r="F50" s="131">
        <v>0</v>
      </c>
      <c r="G50" s="131"/>
      <c r="H50" s="182"/>
      <c r="I50" s="94"/>
      <c r="J50" s="94"/>
      <c r="K50" s="94"/>
      <c r="L50" s="94"/>
      <c r="M50" s="94"/>
      <c r="N50" s="94"/>
      <c r="O50" s="94"/>
      <c r="P50" s="94"/>
      <c r="Q50" s="94"/>
      <c r="R50" s="94"/>
    </row>
    <row r="51" spans="1:18" s="95" customFormat="1" x14ac:dyDescent="0.2">
      <c r="A51" s="155"/>
      <c r="B51" s="196"/>
      <c r="C51" s="120"/>
      <c r="D51" s="243"/>
      <c r="E51" s="244"/>
      <c r="F51" s="131">
        <v>0</v>
      </c>
      <c r="G51" s="131"/>
      <c r="H51" s="182"/>
      <c r="I51" s="94"/>
      <c r="J51" s="94"/>
      <c r="K51" s="94"/>
      <c r="L51" s="94"/>
      <c r="M51" s="94"/>
      <c r="N51" s="94"/>
      <c r="O51" s="94"/>
      <c r="P51" s="94"/>
      <c r="Q51" s="94"/>
      <c r="R51" s="94"/>
    </row>
    <row r="52" spans="1:18" s="95" customFormat="1" ht="51" x14ac:dyDescent="0.2">
      <c r="A52" s="155"/>
      <c r="B52" s="242"/>
      <c r="C52" s="331" t="s">
        <v>182</v>
      </c>
      <c r="D52" s="245" t="s">
        <v>145</v>
      </c>
      <c r="E52" s="128">
        <v>1</v>
      </c>
      <c r="F52" s="388">
        <v>0</v>
      </c>
      <c r="G52" s="129">
        <f>PRODUCT(D52:F52)</f>
        <v>0</v>
      </c>
      <c r="H52" s="182"/>
      <c r="I52" s="94"/>
      <c r="J52" s="94"/>
      <c r="K52" s="94"/>
      <c r="L52" s="94"/>
      <c r="M52" s="94"/>
      <c r="N52" s="94"/>
      <c r="O52" s="94"/>
      <c r="P52" s="94"/>
      <c r="Q52" s="94"/>
      <c r="R52" s="94"/>
    </row>
    <row r="53" spans="1:18" s="95" customFormat="1" x14ac:dyDescent="0.2">
      <c r="A53" s="155"/>
      <c r="B53" s="242"/>
      <c r="C53" s="120"/>
      <c r="D53" s="243"/>
      <c r="E53" s="244"/>
      <c r="F53" s="131">
        <v>0</v>
      </c>
      <c r="G53" s="131"/>
      <c r="H53" s="182"/>
      <c r="I53" s="94"/>
      <c r="J53" s="94"/>
      <c r="K53" s="94"/>
      <c r="L53" s="94"/>
      <c r="M53" s="94"/>
      <c r="N53" s="94"/>
      <c r="O53" s="94"/>
      <c r="P53" s="94"/>
      <c r="Q53" s="94"/>
      <c r="R53" s="94"/>
    </row>
    <row r="54" spans="1:18" s="175" customFormat="1" ht="51" x14ac:dyDescent="0.2">
      <c r="A54" s="155"/>
      <c r="B54" s="242" t="s">
        <v>184</v>
      </c>
      <c r="C54" s="188" t="s">
        <v>218</v>
      </c>
      <c r="D54" s="243" t="s">
        <v>128</v>
      </c>
      <c r="E54" s="244">
        <v>1</v>
      </c>
      <c r="F54" s="388">
        <v>0</v>
      </c>
      <c r="G54" s="131">
        <f>PRODUCT(D54:F54)</f>
        <v>0</v>
      </c>
      <c r="H54" s="254"/>
      <c r="I54" s="174"/>
      <c r="J54" s="174"/>
      <c r="K54" s="174"/>
      <c r="L54" s="174"/>
      <c r="M54" s="174"/>
      <c r="N54" s="174"/>
      <c r="O54" s="174"/>
      <c r="P54" s="174"/>
      <c r="Q54" s="174"/>
      <c r="R54" s="174"/>
    </row>
    <row r="55" spans="1:18" s="175" customFormat="1" x14ac:dyDescent="0.2">
      <c r="A55" s="155"/>
      <c r="B55" s="242"/>
      <c r="C55" s="188" t="s">
        <v>219</v>
      </c>
      <c r="D55" s="243" t="s">
        <v>128</v>
      </c>
      <c r="E55" s="244">
        <v>1</v>
      </c>
      <c r="F55" s="388">
        <v>0</v>
      </c>
      <c r="G55" s="131">
        <f>PRODUCT(D55:F55)</f>
        <v>0</v>
      </c>
      <c r="H55" s="254"/>
      <c r="I55" s="174"/>
      <c r="J55" s="174"/>
      <c r="K55" s="174"/>
      <c r="L55" s="174"/>
      <c r="M55" s="174"/>
      <c r="N55" s="174"/>
      <c r="O55" s="174"/>
      <c r="P55" s="174"/>
      <c r="Q55" s="174"/>
      <c r="R55" s="174"/>
    </row>
    <row r="56" spans="1:18" s="175" customFormat="1" x14ac:dyDescent="0.2">
      <c r="A56" s="155"/>
      <c r="B56" s="242"/>
      <c r="C56" s="188"/>
      <c r="D56" s="243"/>
      <c r="E56" s="244"/>
      <c r="F56" s="131">
        <v>0</v>
      </c>
      <c r="G56" s="131"/>
      <c r="H56" s="254"/>
      <c r="I56" s="174"/>
      <c r="J56" s="174"/>
      <c r="K56" s="174"/>
      <c r="L56" s="174"/>
      <c r="M56" s="174"/>
      <c r="N56" s="174"/>
      <c r="O56" s="174"/>
      <c r="P56" s="174"/>
      <c r="Q56" s="174"/>
      <c r="R56" s="174"/>
    </row>
    <row r="57" spans="1:18" s="95" customFormat="1" ht="38.25" x14ac:dyDescent="0.2">
      <c r="A57" s="155"/>
      <c r="B57" s="242" t="s">
        <v>214</v>
      </c>
      <c r="C57" s="120" t="s">
        <v>215</v>
      </c>
      <c r="D57" s="243" t="s">
        <v>128</v>
      </c>
      <c r="E57" s="244">
        <v>1</v>
      </c>
      <c r="F57" s="388">
        <v>0</v>
      </c>
      <c r="G57" s="131">
        <f>PRODUCT(D57:F57)</f>
        <v>0</v>
      </c>
      <c r="H57" s="182"/>
      <c r="I57" s="94"/>
      <c r="J57" s="94"/>
      <c r="K57" s="94"/>
      <c r="L57" s="94"/>
      <c r="M57" s="94"/>
      <c r="N57" s="94"/>
      <c r="O57" s="94"/>
      <c r="P57" s="94"/>
      <c r="Q57" s="94"/>
      <c r="R57" s="94"/>
    </row>
    <row r="58" spans="1:18" s="95" customFormat="1" ht="51" x14ac:dyDescent="0.2">
      <c r="A58" s="155"/>
      <c r="B58" s="196"/>
      <c r="C58" s="120" t="s">
        <v>227</v>
      </c>
      <c r="D58" s="243"/>
      <c r="E58" s="244"/>
      <c r="F58" s="131">
        <v>0</v>
      </c>
      <c r="G58" s="131"/>
      <c r="H58" s="182"/>
      <c r="I58" s="94"/>
      <c r="J58" s="94"/>
      <c r="K58" s="94"/>
      <c r="L58" s="94"/>
      <c r="M58" s="94"/>
      <c r="N58" s="94"/>
      <c r="O58" s="94"/>
      <c r="P58" s="94"/>
      <c r="Q58" s="94"/>
      <c r="R58" s="94"/>
    </row>
    <row r="59" spans="1:18" s="95" customFormat="1" x14ac:dyDescent="0.2">
      <c r="A59" s="155"/>
      <c r="B59" s="196"/>
      <c r="C59" s="120"/>
      <c r="D59" s="243"/>
      <c r="E59" s="244"/>
      <c r="F59" s="131">
        <v>0</v>
      </c>
      <c r="G59" s="131"/>
      <c r="H59" s="182"/>
      <c r="I59" s="94"/>
      <c r="J59" s="94"/>
      <c r="K59" s="94"/>
      <c r="L59" s="94"/>
      <c r="M59" s="94"/>
      <c r="N59" s="94"/>
      <c r="O59" s="94"/>
      <c r="P59" s="94"/>
      <c r="Q59" s="94"/>
      <c r="R59" s="94"/>
    </row>
    <row r="60" spans="1:18" s="95" customFormat="1" ht="51" x14ac:dyDescent="0.2">
      <c r="A60" s="155"/>
      <c r="B60" s="242"/>
      <c r="C60" s="331" t="s">
        <v>185</v>
      </c>
      <c r="D60" s="245" t="s">
        <v>145</v>
      </c>
      <c r="E60" s="128">
        <v>1</v>
      </c>
      <c r="F60" s="388">
        <v>0</v>
      </c>
      <c r="G60" s="129">
        <f>PRODUCT(D60:F60)</f>
        <v>0</v>
      </c>
      <c r="H60" s="182"/>
      <c r="I60" s="94"/>
      <c r="J60" s="94"/>
      <c r="K60" s="94"/>
      <c r="L60" s="94"/>
      <c r="M60" s="94"/>
      <c r="N60" s="94"/>
      <c r="O60" s="94"/>
      <c r="P60" s="94"/>
      <c r="Q60" s="94"/>
      <c r="R60" s="94"/>
    </row>
    <row r="61" spans="1:18" s="95" customFormat="1" x14ac:dyDescent="0.2">
      <c r="A61" s="155"/>
      <c r="B61" s="242"/>
      <c r="C61" s="120"/>
      <c r="D61" s="243"/>
      <c r="E61" s="244"/>
      <c r="F61" s="131">
        <v>0</v>
      </c>
      <c r="G61" s="131"/>
      <c r="H61" s="182"/>
      <c r="I61" s="94"/>
      <c r="J61" s="94"/>
      <c r="K61" s="94"/>
      <c r="L61" s="94"/>
      <c r="M61" s="94"/>
      <c r="N61" s="94"/>
      <c r="O61" s="94"/>
      <c r="P61" s="94"/>
      <c r="Q61" s="94"/>
      <c r="R61" s="94"/>
    </row>
    <row r="62" spans="1:18" s="175" customFormat="1" ht="38.25" x14ac:dyDescent="0.2">
      <c r="A62" s="155"/>
      <c r="B62" s="242" t="s">
        <v>216</v>
      </c>
      <c r="C62" s="188" t="s">
        <v>217</v>
      </c>
      <c r="D62" s="243" t="s">
        <v>128</v>
      </c>
      <c r="E62" s="244">
        <v>1</v>
      </c>
      <c r="F62" s="388">
        <v>0</v>
      </c>
      <c r="G62" s="131">
        <f>PRODUCT(D62:F62)</f>
        <v>0</v>
      </c>
      <c r="H62" s="254"/>
      <c r="I62" s="174"/>
      <c r="J62" s="174"/>
      <c r="K62" s="174"/>
      <c r="L62" s="174"/>
      <c r="M62" s="174"/>
      <c r="N62" s="174"/>
      <c r="O62" s="174"/>
      <c r="P62" s="174"/>
      <c r="Q62" s="174"/>
      <c r="R62" s="174"/>
    </row>
    <row r="63" spans="1:18" s="175" customFormat="1" x14ac:dyDescent="0.2">
      <c r="A63" s="155"/>
      <c r="B63" s="242"/>
      <c r="C63" s="188" t="s">
        <v>219</v>
      </c>
      <c r="D63" s="243" t="s">
        <v>128</v>
      </c>
      <c r="E63" s="244">
        <v>1</v>
      </c>
      <c r="F63" s="388">
        <v>0</v>
      </c>
      <c r="G63" s="131">
        <f>PRODUCT(D63:F63)</f>
        <v>0</v>
      </c>
      <c r="H63" s="254"/>
      <c r="I63" s="174"/>
      <c r="J63" s="174"/>
      <c r="K63" s="174"/>
      <c r="L63" s="174"/>
      <c r="M63" s="174"/>
      <c r="N63" s="174"/>
      <c r="O63" s="174"/>
      <c r="P63" s="174"/>
      <c r="Q63" s="174"/>
      <c r="R63" s="174"/>
    </row>
    <row r="64" spans="1:18" s="175" customFormat="1" x14ac:dyDescent="0.2">
      <c r="A64" s="155"/>
      <c r="B64" s="242"/>
      <c r="C64" s="188" t="s">
        <v>233</v>
      </c>
      <c r="D64" s="243" t="s">
        <v>128</v>
      </c>
      <c r="E64" s="244">
        <v>1</v>
      </c>
      <c r="F64" s="388">
        <v>0</v>
      </c>
      <c r="G64" s="131">
        <f>PRODUCT(D64:F64)</f>
        <v>0</v>
      </c>
      <c r="H64" s="254"/>
      <c r="I64" s="174"/>
      <c r="J64" s="174"/>
      <c r="K64" s="174"/>
      <c r="L64" s="174"/>
      <c r="M64" s="174"/>
      <c r="N64" s="174"/>
      <c r="O64" s="174"/>
      <c r="P64" s="174"/>
      <c r="Q64" s="174"/>
      <c r="R64" s="174"/>
    </row>
    <row r="65" spans="1:18" s="175" customFormat="1" x14ac:dyDescent="0.2">
      <c r="A65" s="155"/>
      <c r="B65" s="242"/>
      <c r="C65" s="120"/>
      <c r="D65" s="243"/>
      <c r="E65" s="244"/>
      <c r="F65" s="131">
        <v>0</v>
      </c>
      <c r="G65" s="131"/>
      <c r="H65" s="254"/>
      <c r="I65" s="174"/>
      <c r="J65" s="174"/>
      <c r="K65" s="174"/>
      <c r="L65" s="174"/>
      <c r="M65" s="174"/>
      <c r="N65" s="174"/>
      <c r="O65" s="174"/>
      <c r="P65" s="174"/>
      <c r="Q65" s="174"/>
      <c r="R65" s="174"/>
    </row>
    <row r="66" spans="1:18" s="175" customFormat="1" ht="25.5" x14ac:dyDescent="0.2">
      <c r="A66" s="155"/>
      <c r="B66" s="242" t="s">
        <v>175</v>
      </c>
      <c r="C66" s="121" t="s">
        <v>166</v>
      </c>
      <c r="D66" s="243"/>
      <c r="E66" s="244"/>
      <c r="F66" s="131">
        <v>0</v>
      </c>
      <c r="G66" s="131"/>
      <c r="H66" s="254"/>
      <c r="I66" s="174"/>
      <c r="J66" s="174"/>
      <c r="K66" s="174"/>
      <c r="L66" s="174"/>
      <c r="M66" s="174"/>
      <c r="N66" s="174"/>
      <c r="O66" s="174"/>
      <c r="P66" s="174"/>
      <c r="Q66" s="174"/>
      <c r="R66" s="174"/>
    </row>
    <row r="67" spans="1:18" s="91" customFormat="1" x14ac:dyDescent="0.2">
      <c r="A67" s="155"/>
      <c r="B67" s="196"/>
      <c r="C67" s="138" t="s">
        <v>167</v>
      </c>
      <c r="D67" s="135" t="s">
        <v>130</v>
      </c>
      <c r="E67" s="136">
        <v>110</v>
      </c>
      <c r="F67" s="388">
        <v>0</v>
      </c>
      <c r="G67" s="131">
        <f>PRODUCT(D67:F67)</f>
        <v>0</v>
      </c>
      <c r="H67" s="253"/>
      <c r="I67" s="90"/>
      <c r="J67" s="90"/>
      <c r="K67" s="90"/>
      <c r="L67" s="90"/>
      <c r="M67" s="90"/>
      <c r="N67" s="90"/>
      <c r="O67" s="90"/>
      <c r="P67" s="90"/>
      <c r="Q67" s="90"/>
      <c r="R67" s="90"/>
    </row>
    <row r="68" spans="1:18" s="105" customFormat="1" x14ac:dyDescent="0.2">
      <c r="A68" s="155"/>
      <c r="B68" s="196"/>
      <c r="C68" s="138" t="s">
        <v>168</v>
      </c>
      <c r="D68" s="135" t="s">
        <v>130</v>
      </c>
      <c r="E68" s="136">
        <v>110</v>
      </c>
      <c r="F68" s="388">
        <v>0</v>
      </c>
      <c r="G68" s="131">
        <f>PRODUCT(D68:F68)</f>
        <v>0</v>
      </c>
      <c r="H68" s="256"/>
      <c r="I68" s="104"/>
      <c r="J68" s="104"/>
      <c r="K68" s="104"/>
      <c r="L68" s="104"/>
      <c r="M68" s="104"/>
      <c r="N68" s="104"/>
      <c r="O68" s="104"/>
      <c r="P68" s="104"/>
      <c r="Q68" s="104"/>
      <c r="R68" s="104"/>
    </row>
    <row r="69" spans="1:18" s="91" customFormat="1" x14ac:dyDescent="0.2">
      <c r="A69" s="155"/>
      <c r="B69" s="242"/>
      <c r="C69" s="120" t="s">
        <v>220</v>
      </c>
      <c r="D69" s="243" t="s">
        <v>130</v>
      </c>
      <c r="E69" s="244">
        <v>110</v>
      </c>
      <c r="F69" s="388">
        <v>0</v>
      </c>
      <c r="G69" s="131">
        <f>PRODUCT(D69:F69)</f>
        <v>0</v>
      </c>
      <c r="H69" s="253"/>
      <c r="I69" s="90"/>
      <c r="J69" s="90"/>
      <c r="K69" s="90"/>
      <c r="L69" s="90"/>
      <c r="M69" s="90"/>
      <c r="N69" s="90"/>
      <c r="O69" s="90"/>
      <c r="P69" s="90"/>
      <c r="Q69" s="90"/>
      <c r="R69" s="90"/>
    </row>
    <row r="70" spans="1:18" s="91" customFormat="1" x14ac:dyDescent="0.2">
      <c r="A70" s="155"/>
      <c r="B70" s="196"/>
      <c r="C70" s="138"/>
      <c r="D70" s="135"/>
      <c r="E70" s="136"/>
      <c r="F70" s="131">
        <v>0</v>
      </c>
      <c r="G70" s="131"/>
      <c r="H70" s="253"/>
      <c r="I70" s="90"/>
      <c r="J70" s="90"/>
      <c r="K70" s="90"/>
      <c r="L70" s="90"/>
      <c r="M70" s="90"/>
      <c r="N70" s="90"/>
      <c r="O70" s="90"/>
      <c r="P70" s="90"/>
      <c r="Q70" s="90"/>
      <c r="R70" s="90"/>
    </row>
    <row r="71" spans="1:18" s="91" customFormat="1" x14ac:dyDescent="0.2">
      <c r="A71" s="155"/>
      <c r="B71" s="242" t="s">
        <v>176</v>
      </c>
      <c r="C71" s="139" t="s">
        <v>141</v>
      </c>
      <c r="D71" s="135" t="s">
        <v>145</v>
      </c>
      <c r="E71" s="244">
        <v>2</v>
      </c>
      <c r="F71" s="388">
        <v>0</v>
      </c>
      <c r="G71" s="131">
        <f>PRODUCT(D71:F71)</f>
        <v>0</v>
      </c>
      <c r="H71" s="253"/>
      <c r="I71" s="90"/>
      <c r="J71" s="90"/>
      <c r="K71" s="90"/>
      <c r="L71" s="90"/>
      <c r="M71" s="90"/>
      <c r="N71" s="90"/>
      <c r="O71" s="90"/>
      <c r="P71" s="90"/>
      <c r="Q71" s="90"/>
      <c r="R71" s="90"/>
    </row>
    <row r="72" spans="1:18" s="91" customFormat="1" x14ac:dyDescent="0.2">
      <c r="A72" s="155"/>
      <c r="B72" s="242"/>
      <c r="C72" s="139"/>
      <c r="D72" s="135"/>
      <c r="E72" s="244"/>
      <c r="F72" s="131">
        <v>0</v>
      </c>
      <c r="G72" s="131"/>
      <c r="H72" s="253"/>
      <c r="I72" s="90"/>
      <c r="J72" s="90"/>
      <c r="K72" s="90"/>
      <c r="L72" s="90"/>
      <c r="M72" s="90"/>
      <c r="N72" s="90"/>
      <c r="O72" s="90"/>
      <c r="P72" s="90"/>
      <c r="Q72" s="90"/>
      <c r="R72" s="90"/>
    </row>
    <row r="73" spans="1:18" s="91" customFormat="1" ht="25.5" x14ac:dyDescent="0.2">
      <c r="A73" s="155"/>
      <c r="B73" s="242" t="s">
        <v>177</v>
      </c>
      <c r="C73" s="124" t="s">
        <v>181</v>
      </c>
      <c r="D73" s="141" t="s">
        <v>129</v>
      </c>
      <c r="E73" s="142">
        <v>80</v>
      </c>
      <c r="F73" s="388">
        <v>0</v>
      </c>
      <c r="G73" s="131">
        <f>PRODUCT(D73:F73)</f>
        <v>0</v>
      </c>
      <c r="H73" s="253"/>
      <c r="I73" s="90"/>
      <c r="J73" s="90"/>
      <c r="K73" s="90"/>
      <c r="L73" s="90"/>
      <c r="M73" s="90"/>
      <c r="N73" s="90"/>
      <c r="O73" s="90"/>
      <c r="P73" s="90"/>
      <c r="Q73" s="90"/>
      <c r="R73" s="90"/>
    </row>
    <row r="74" spans="1:18" s="91" customFormat="1" x14ac:dyDescent="0.2">
      <c r="A74" s="155"/>
      <c r="B74" s="122"/>
      <c r="C74" s="121"/>
      <c r="D74" s="197"/>
      <c r="E74" s="219"/>
      <c r="F74" s="123"/>
      <c r="G74" s="123"/>
      <c r="H74" s="253"/>
      <c r="I74" s="90"/>
      <c r="J74" s="90"/>
      <c r="K74" s="90"/>
      <c r="L74" s="90"/>
      <c r="M74" s="90"/>
      <c r="N74" s="90"/>
      <c r="O74" s="90"/>
      <c r="P74" s="90"/>
      <c r="Q74" s="90"/>
      <c r="R74" s="90"/>
    </row>
    <row r="75" spans="1:18" s="93" customFormat="1" x14ac:dyDescent="0.2">
      <c r="A75" s="155"/>
      <c r="B75" s="299" t="s">
        <v>21</v>
      </c>
      <c r="C75" s="304"/>
      <c r="D75" s="301"/>
      <c r="E75" s="303"/>
      <c r="F75" s="303">
        <v>0</v>
      </c>
      <c r="G75" s="306">
        <f>SUM(G49:G74)</f>
        <v>0</v>
      </c>
      <c r="H75" s="165"/>
      <c r="I75" s="92"/>
      <c r="J75" s="92"/>
      <c r="K75" s="92"/>
      <c r="L75" s="92"/>
      <c r="M75" s="92"/>
      <c r="N75" s="92"/>
      <c r="O75" s="92"/>
      <c r="P75" s="92"/>
      <c r="Q75" s="92"/>
      <c r="R75" s="92"/>
    </row>
    <row r="76" spans="1:18" s="93" customFormat="1" x14ac:dyDescent="0.2">
      <c r="A76" s="155"/>
      <c r="B76" s="155"/>
      <c r="C76" s="155"/>
      <c r="D76" s="155"/>
      <c r="E76" s="155"/>
      <c r="F76" s="155">
        <v>0</v>
      </c>
      <c r="G76" s="155"/>
      <c r="H76" s="165"/>
      <c r="I76" s="92"/>
      <c r="J76" s="92"/>
      <c r="K76" s="92"/>
      <c r="L76" s="92"/>
      <c r="M76" s="92"/>
      <c r="N76" s="92"/>
      <c r="O76" s="92"/>
      <c r="P76" s="92"/>
      <c r="Q76" s="92"/>
      <c r="R76" s="92"/>
    </row>
    <row r="77" spans="1:18" s="93" customFormat="1" x14ac:dyDescent="0.2">
      <c r="A77" s="155"/>
      <c r="B77" s="299" t="s">
        <v>221</v>
      </c>
      <c r="C77" s="299"/>
      <c r="D77" s="301" t="s">
        <v>128</v>
      </c>
      <c r="E77" s="303">
        <v>1</v>
      </c>
      <c r="F77" s="360">
        <v>0</v>
      </c>
      <c r="G77" s="308">
        <f>PRODUCT(D77:F77)</f>
        <v>0</v>
      </c>
      <c r="H77" s="165"/>
      <c r="I77" s="92"/>
      <c r="J77" s="92"/>
      <c r="K77" s="92"/>
      <c r="L77" s="92"/>
      <c r="M77" s="92"/>
      <c r="N77" s="92"/>
      <c r="O77" s="92"/>
      <c r="P77" s="92"/>
      <c r="Q77" s="92"/>
      <c r="R77" s="92"/>
    </row>
    <row r="78" spans="1:18" s="95" customFormat="1" x14ac:dyDescent="0.2">
      <c r="A78" s="155"/>
      <c r="B78" s="155"/>
      <c r="C78" s="155"/>
      <c r="D78" s="155"/>
      <c r="E78" s="155"/>
      <c r="F78" s="155">
        <v>0</v>
      </c>
      <c r="G78" s="155"/>
      <c r="H78" s="182"/>
      <c r="I78" s="94"/>
      <c r="J78" s="94"/>
      <c r="K78" s="94"/>
      <c r="L78" s="94"/>
      <c r="M78" s="94"/>
      <c r="N78" s="94"/>
      <c r="O78" s="94"/>
      <c r="P78" s="94"/>
      <c r="Q78" s="94"/>
      <c r="R78" s="94"/>
    </row>
    <row r="79" spans="1:18" s="175" customFormat="1" x14ac:dyDescent="0.2">
      <c r="A79" s="155"/>
      <c r="B79" s="309" t="s">
        <v>70</v>
      </c>
      <c r="C79" s="310" t="s">
        <v>171</v>
      </c>
      <c r="D79" s="311"/>
      <c r="E79" s="312"/>
      <c r="F79" s="313">
        <v>0</v>
      </c>
      <c r="G79" s="313"/>
      <c r="H79" s="254"/>
      <c r="I79" s="174"/>
      <c r="J79" s="174"/>
      <c r="K79" s="174"/>
      <c r="L79" s="174"/>
      <c r="M79" s="174"/>
      <c r="N79" s="174"/>
      <c r="O79" s="174"/>
      <c r="P79" s="174"/>
      <c r="Q79" s="174"/>
      <c r="R79" s="174"/>
    </row>
    <row r="80" spans="1:18" s="175" customFormat="1" x14ac:dyDescent="0.2">
      <c r="A80" s="155"/>
      <c r="B80" s="155"/>
      <c r="C80" s="155"/>
      <c r="D80" s="155"/>
      <c r="E80" s="155"/>
      <c r="F80" s="155">
        <v>0</v>
      </c>
      <c r="G80" s="155"/>
      <c r="H80" s="254"/>
      <c r="I80" s="174"/>
      <c r="J80" s="174"/>
      <c r="K80" s="174"/>
      <c r="L80" s="174"/>
      <c r="M80" s="174"/>
      <c r="N80" s="174"/>
      <c r="O80" s="174"/>
      <c r="P80" s="174"/>
      <c r="Q80" s="174"/>
      <c r="R80" s="174"/>
    </row>
    <row r="81" spans="1:18" s="95" customFormat="1" ht="38.25" x14ac:dyDescent="0.2">
      <c r="A81" s="155"/>
      <c r="B81" s="119" t="s">
        <v>222</v>
      </c>
      <c r="C81" s="188" t="s">
        <v>223</v>
      </c>
      <c r="D81" s="127"/>
      <c r="E81" s="129"/>
      <c r="F81" s="129"/>
      <c r="G81" s="129"/>
      <c r="H81" s="182"/>
      <c r="I81" s="94"/>
      <c r="J81" s="94"/>
      <c r="K81" s="94"/>
      <c r="L81" s="94"/>
      <c r="M81" s="94"/>
      <c r="N81" s="94"/>
      <c r="O81" s="94"/>
      <c r="P81" s="94"/>
      <c r="Q81" s="94"/>
      <c r="R81" s="94"/>
    </row>
    <row r="82" spans="1:18" s="95" customFormat="1" x14ac:dyDescent="0.2">
      <c r="A82" s="155"/>
      <c r="B82" s="119"/>
      <c r="C82" s="265"/>
      <c r="D82" s="266"/>
      <c r="E82" s="262"/>
      <c r="F82" s="267"/>
      <c r="G82" s="267"/>
      <c r="H82" s="182"/>
      <c r="I82" s="94"/>
      <c r="J82" s="94"/>
      <c r="K82" s="94"/>
      <c r="L82" s="94"/>
      <c r="M82" s="94"/>
      <c r="N82" s="94"/>
      <c r="O82" s="94"/>
      <c r="P82" s="94"/>
      <c r="Q82" s="94"/>
      <c r="R82" s="94"/>
    </row>
    <row r="83" spans="1:18" s="103" customFormat="1" ht="51" x14ac:dyDescent="0.2">
      <c r="A83" s="155"/>
      <c r="B83" s="119" t="s">
        <v>127</v>
      </c>
      <c r="C83" s="188" t="s">
        <v>224</v>
      </c>
      <c r="D83" s="268" t="s">
        <v>128</v>
      </c>
      <c r="E83" s="133">
        <v>1</v>
      </c>
      <c r="F83" s="389">
        <v>0</v>
      </c>
      <c r="G83" s="134">
        <f>F83*E83</f>
        <v>0</v>
      </c>
      <c r="H83" s="255"/>
      <c r="I83" s="102"/>
      <c r="J83" s="102"/>
      <c r="K83" s="102"/>
      <c r="L83" s="102"/>
      <c r="M83" s="102"/>
      <c r="N83" s="102"/>
      <c r="O83" s="102"/>
      <c r="P83" s="102"/>
      <c r="Q83" s="102"/>
      <c r="R83" s="102"/>
    </row>
    <row r="84" spans="1:18" s="95" customFormat="1" ht="38.25" x14ac:dyDescent="0.2">
      <c r="A84" s="155"/>
      <c r="B84" s="119"/>
      <c r="C84" s="188" t="s">
        <v>225</v>
      </c>
      <c r="D84" s="269"/>
      <c r="E84" s="270"/>
      <c r="F84" s="134">
        <v>0</v>
      </c>
      <c r="G84" s="271"/>
      <c r="H84" s="182"/>
      <c r="I84" s="94"/>
      <c r="J84" s="94"/>
      <c r="K84" s="94"/>
      <c r="L84" s="94"/>
      <c r="M84" s="94"/>
      <c r="N84" s="94"/>
      <c r="O84" s="94"/>
      <c r="P84" s="94"/>
      <c r="Q84" s="94"/>
      <c r="R84" s="94"/>
    </row>
    <row r="85" spans="1:18" s="103" customFormat="1" ht="51" x14ac:dyDescent="0.2">
      <c r="A85" s="155"/>
      <c r="B85" s="119"/>
      <c r="C85" s="331" t="s">
        <v>182</v>
      </c>
      <c r="D85" s="245" t="s">
        <v>145</v>
      </c>
      <c r="E85" s="128">
        <v>1</v>
      </c>
      <c r="F85" s="389">
        <v>0</v>
      </c>
      <c r="G85" s="129">
        <f>PRODUCT(D85:F85)</f>
        <v>0</v>
      </c>
      <c r="H85" s="255"/>
      <c r="I85" s="102"/>
      <c r="J85" s="102"/>
      <c r="K85" s="102"/>
      <c r="L85" s="102"/>
      <c r="M85" s="102"/>
      <c r="N85" s="102"/>
      <c r="O85" s="102"/>
      <c r="P85" s="102"/>
      <c r="Q85" s="102"/>
      <c r="R85" s="102"/>
    </row>
    <row r="86" spans="1:18" s="103" customFormat="1" x14ac:dyDescent="0.2">
      <c r="A86" s="155"/>
      <c r="B86" s="119"/>
      <c r="C86" s="263"/>
      <c r="D86" s="259"/>
      <c r="E86" s="272"/>
      <c r="F86" s="134">
        <v>0</v>
      </c>
      <c r="G86" s="260"/>
      <c r="H86" s="255"/>
      <c r="I86" s="102"/>
      <c r="J86" s="102"/>
      <c r="K86" s="102"/>
      <c r="L86" s="102"/>
      <c r="M86" s="102"/>
      <c r="N86" s="102"/>
      <c r="O86" s="102"/>
      <c r="P86" s="102"/>
      <c r="Q86" s="102"/>
      <c r="R86" s="102"/>
    </row>
    <row r="87" spans="1:18" s="339" customFormat="1" ht="38.25" x14ac:dyDescent="0.2">
      <c r="A87" s="336"/>
      <c r="B87" s="119" t="s">
        <v>132</v>
      </c>
      <c r="C87" s="350" t="s">
        <v>228</v>
      </c>
      <c r="D87" s="137" t="s">
        <v>128</v>
      </c>
      <c r="E87" s="133">
        <v>1</v>
      </c>
      <c r="F87" s="389">
        <v>0</v>
      </c>
      <c r="G87" s="134">
        <f>F87*E87</f>
        <v>0</v>
      </c>
      <c r="H87" s="337"/>
      <c r="I87" s="338"/>
      <c r="J87" s="338"/>
      <c r="K87" s="338"/>
      <c r="L87" s="338"/>
      <c r="M87" s="338"/>
      <c r="N87" s="338"/>
      <c r="O87" s="338"/>
      <c r="P87" s="338"/>
      <c r="Q87" s="338"/>
      <c r="R87" s="338"/>
    </row>
    <row r="88" spans="1:18" s="339" customFormat="1" x14ac:dyDescent="0.2">
      <c r="A88" s="336"/>
      <c r="B88" s="119"/>
      <c r="C88" s="350" t="s">
        <v>169</v>
      </c>
      <c r="D88" s="137" t="s">
        <v>128</v>
      </c>
      <c r="E88" s="133">
        <v>1</v>
      </c>
      <c r="F88" s="389">
        <v>0</v>
      </c>
      <c r="G88" s="134">
        <f>F88*E88</f>
        <v>0</v>
      </c>
      <c r="H88" s="337"/>
      <c r="I88" s="338"/>
      <c r="J88" s="338"/>
      <c r="K88" s="338"/>
      <c r="L88" s="338"/>
      <c r="M88" s="338"/>
      <c r="N88" s="338"/>
      <c r="O88" s="338"/>
      <c r="P88" s="338"/>
      <c r="Q88" s="338"/>
      <c r="R88" s="338"/>
    </row>
    <row r="89" spans="1:18" s="339" customFormat="1" x14ac:dyDescent="0.2">
      <c r="A89" s="336"/>
      <c r="B89" s="119"/>
      <c r="C89" s="346"/>
      <c r="D89" s="347"/>
      <c r="E89" s="348"/>
      <c r="F89" s="134">
        <v>0</v>
      </c>
      <c r="G89" s="349"/>
      <c r="H89" s="337"/>
      <c r="I89" s="338"/>
      <c r="J89" s="338"/>
      <c r="K89" s="338"/>
      <c r="L89" s="338"/>
      <c r="M89" s="338"/>
      <c r="N89" s="338"/>
      <c r="O89" s="338"/>
      <c r="P89" s="338"/>
      <c r="Q89" s="338"/>
      <c r="R89" s="338"/>
    </row>
    <row r="90" spans="1:18" s="339" customFormat="1" ht="25.5" x14ac:dyDescent="0.2">
      <c r="A90" s="336"/>
      <c r="B90" s="119" t="s">
        <v>150</v>
      </c>
      <c r="C90" s="350" t="s">
        <v>229</v>
      </c>
      <c r="D90" s="137" t="s">
        <v>128</v>
      </c>
      <c r="E90" s="133">
        <v>2</v>
      </c>
      <c r="F90" s="389">
        <v>0</v>
      </c>
      <c r="G90" s="134">
        <f>F90*E90</f>
        <v>0</v>
      </c>
      <c r="H90" s="337"/>
      <c r="I90" s="338"/>
      <c r="J90" s="338"/>
      <c r="K90" s="338"/>
      <c r="L90" s="338"/>
      <c r="M90" s="338"/>
      <c r="N90" s="338"/>
      <c r="O90" s="338"/>
      <c r="P90" s="338"/>
      <c r="Q90" s="338"/>
      <c r="R90" s="338"/>
    </row>
    <row r="91" spans="1:18" s="339" customFormat="1" x14ac:dyDescent="0.2">
      <c r="A91" s="336"/>
      <c r="B91" s="119"/>
      <c r="C91" s="350" t="s">
        <v>169</v>
      </c>
      <c r="D91" s="137" t="s">
        <v>128</v>
      </c>
      <c r="E91" s="133">
        <v>2</v>
      </c>
      <c r="F91" s="389">
        <v>0</v>
      </c>
      <c r="G91" s="134">
        <f>F91*E91</f>
        <v>0</v>
      </c>
      <c r="H91" s="337"/>
      <c r="I91" s="338"/>
      <c r="J91" s="338"/>
      <c r="K91" s="338"/>
      <c r="L91" s="338"/>
      <c r="M91" s="338"/>
      <c r="N91" s="338"/>
      <c r="O91" s="338"/>
      <c r="P91" s="338"/>
      <c r="Q91" s="338"/>
      <c r="R91" s="338"/>
    </row>
    <row r="92" spans="1:18" s="339" customFormat="1" x14ac:dyDescent="0.2">
      <c r="A92" s="336"/>
      <c r="B92" s="345"/>
      <c r="C92" s="350"/>
      <c r="D92" s="137"/>
      <c r="E92" s="133"/>
      <c r="F92" s="134">
        <v>0</v>
      </c>
      <c r="G92" s="134"/>
      <c r="H92" s="337"/>
      <c r="I92" s="338"/>
      <c r="J92" s="338"/>
      <c r="K92" s="338"/>
      <c r="L92" s="338"/>
      <c r="M92" s="338"/>
      <c r="N92" s="338"/>
      <c r="O92" s="338"/>
      <c r="P92" s="338"/>
      <c r="Q92" s="338"/>
      <c r="R92" s="338"/>
    </row>
    <row r="93" spans="1:18" s="344" customFormat="1" ht="25.5" x14ac:dyDescent="0.2">
      <c r="A93" s="340"/>
      <c r="B93" s="119" t="s">
        <v>151</v>
      </c>
      <c r="C93" s="121" t="s">
        <v>166</v>
      </c>
      <c r="D93" s="135"/>
      <c r="E93" s="136"/>
      <c r="F93" s="134">
        <v>0</v>
      </c>
      <c r="G93" s="273"/>
      <c r="H93" s="342"/>
      <c r="I93" s="343"/>
      <c r="J93" s="343"/>
      <c r="K93" s="343"/>
      <c r="L93" s="343"/>
      <c r="M93" s="343"/>
      <c r="N93" s="343"/>
      <c r="O93" s="343"/>
      <c r="P93" s="343"/>
      <c r="Q93" s="343"/>
      <c r="R93" s="343"/>
    </row>
    <row r="94" spans="1:18" s="344" customFormat="1" x14ac:dyDescent="0.2">
      <c r="A94" s="340"/>
      <c r="B94" s="119"/>
      <c r="C94" s="138" t="s">
        <v>167</v>
      </c>
      <c r="D94" s="135" t="s">
        <v>130</v>
      </c>
      <c r="E94" s="136">
        <v>40</v>
      </c>
      <c r="F94" s="389">
        <v>0</v>
      </c>
      <c r="G94" s="134">
        <f t="shared" ref="G94:G97" si="1">F94*E94</f>
        <v>0</v>
      </c>
      <c r="H94" s="342"/>
      <c r="I94" s="343"/>
      <c r="J94" s="343"/>
      <c r="K94" s="343"/>
      <c r="L94" s="343"/>
      <c r="M94" s="343"/>
      <c r="N94" s="343"/>
      <c r="O94" s="343"/>
      <c r="P94" s="343"/>
      <c r="Q94" s="343"/>
      <c r="R94" s="343"/>
    </row>
    <row r="95" spans="1:18" s="344" customFormat="1" x14ac:dyDescent="0.2">
      <c r="A95" s="340"/>
      <c r="B95" s="119"/>
      <c r="C95" s="138" t="s">
        <v>188</v>
      </c>
      <c r="D95" s="135" t="s">
        <v>130</v>
      </c>
      <c r="E95" s="136">
        <v>12</v>
      </c>
      <c r="F95" s="389">
        <v>0</v>
      </c>
      <c r="G95" s="134">
        <f t="shared" si="1"/>
        <v>0</v>
      </c>
      <c r="H95" s="342"/>
      <c r="I95" s="343"/>
      <c r="J95" s="343"/>
      <c r="K95" s="343"/>
      <c r="L95" s="343"/>
      <c r="M95" s="343"/>
      <c r="N95" s="343"/>
      <c r="O95" s="343"/>
      <c r="P95" s="343"/>
      <c r="Q95" s="343"/>
      <c r="R95" s="343"/>
    </row>
    <row r="96" spans="1:18" s="344" customFormat="1" x14ac:dyDescent="0.2">
      <c r="A96" s="340"/>
      <c r="B96" s="119"/>
      <c r="C96" s="138" t="s">
        <v>168</v>
      </c>
      <c r="D96" s="135" t="s">
        <v>130</v>
      </c>
      <c r="E96" s="136">
        <v>40</v>
      </c>
      <c r="F96" s="389">
        <v>0</v>
      </c>
      <c r="G96" s="134">
        <f t="shared" si="1"/>
        <v>0</v>
      </c>
      <c r="H96" s="342"/>
      <c r="I96" s="343"/>
      <c r="J96" s="343"/>
      <c r="K96" s="343"/>
      <c r="L96" s="343"/>
      <c r="M96" s="343"/>
      <c r="N96" s="343"/>
      <c r="O96" s="343"/>
      <c r="P96" s="343"/>
      <c r="Q96" s="343"/>
      <c r="R96" s="343"/>
    </row>
    <row r="97" spans="1:18" s="344" customFormat="1" x14ac:dyDescent="0.2">
      <c r="A97" s="340"/>
      <c r="B97" s="119"/>
      <c r="C97" s="138" t="s">
        <v>189</v>
      </c>
      <c r="D97" s="135" t="s">
        <v>130</v>
      </c>
      <c r="E97" s="136">
        <v>12</v>
      </c>
      <c r="F97" s="389">
        <v>0</v>
      </c>
      <c r="G97" s="134">
        <f t="shared" si="1"/>
        <v>0</v>
      </c>
      <c r="H97" s="342"/>
      <c r="I97" s="343"/>
      <c r="J97" s="343"/>
      <c r="K97" s="343"/>
      <c r="L97" s="343"/>
      <c r="M97" s="343"/>
      <c r="N97" s="343"/>
      <c r="O97" s="343"/>
      <c r="P97" s="343"/>
      <c r="Q97" s="343"/>
      <c r="R97" s="343"/>
    </row>
    <row r="98" spans="1:18" s="344" customFormat="1" x14ac:dyDescent="0.2">
      <c r="A98" s="340"/>
      <c r="B98" s="119"/>
      <c r="C98" s="350"/>
      <c r="D98" s="135"/>
      <c r="E98" s="136"/>
      <c r="F98" s="134">
        <v>0</v>
      </c>
      <c r="G98" s="134"/>
      <c r="H98" s="342"/>
      <c r="I98" s="343"/>
      <c r="J98" s="343"/>
      <c r="K98" s="343"/>
      <c r="L98" s="343"/>
      <c r="M98" s="343"/>
      <c r="N98" s="343"/>
      <c r="O98" s="343"/>
      <c r="P98" s="343"/>
      <c r="Q98" s="343"/>
      <c r="R98" s="343"/>
    </row>
    <row r="99" spans="1:18" s="344" customFormat="1" x14ac:dyDescent="0.2">
      <c r="A99" s="340"/>
      <c r="B99" s="119" t="s">
        <v>152</v>
      </c>
      <c r="C99" s="139" t="s">
        <v>141</v>
      </c>
      <c r="D99" s="135" t="s">
        <v>129</v>
      </c>
      <c r="E99" s="140" t="s">
        <v>126</v>
      </c>
      <c r="F99" s="389">
        <v>0</v>
      </c>
      <c r="G99" s="134">
        <f>F99*E99</f>
        <v>0</v>
      </c>
      <c r="H99" s="342"/>
      <c r="I99" s="343"/>
      <c r="J99" s="343"/>
      <c r="K99" s="343"/>
      <c r="L99" s="343"/>
      <c r="M99" s="343"/>
      <c r="N99" s="343"/>
      <c r="O99" s="343"/>
      <c r="P99" s="343"/>
      <c r="Q99" s="343"/>
      <c r="R99" s="343"/>
    </row>
    <row r="100" spans="1:18" s="344" customFormat="1" x14ac:dyDescent="0.2">
      <c r="A100" s="340"/>
      <c r="B100" s="119"/>
      <c r="C100" s="263"/>
      <c r="D100" s="274"/>
      <c r="E100" s="275"/>
      <c r="F100" s="134">
        <v>0</v>
      </c>
      <c r="G100" s="271"/>
      <c r="H100" s="342"/>
      <c r="I100" s="343"/>
      <c r="J100" s="343"/>
      <c r="K100" s="343"/>
      <c r="L100" s="343"/>
      <c r="M100" s="343"/>
      <c r="N100" s="343"/>
      <c r="O100" s="343"/>
      <c r="P100" s="343"/>
      <c r="Q100" s="343"/>
      <c r="R100" s="343"/>
    </row>
    <row r="101" spans="1:18" s="344" customFormat="1" ht="25.5" x14ac:dyDescent="0.2">
      <c r="A101" s="340"/>
      <c r="B101" s="119" t="s">
        <v>153</v>
      </c>
      <c r="C101" s="350" t="s">
        <v>170</v>
      </c>
      <c r="D101" s="197" t="s">
        <v>128</v>
      </c>
      <c r="E101" s="140" t="s">
        <v>143</v>
      </c>
      <c r="F101" s="389">
        <v>0</v>
      </c>
      <c r="G101" s="134">
        <f>F101*E101</f>
        <v>0</v>
      </c>
      <c r="H101" s="342"/>
      <c r="I101" s="343"/>
      <c r="J101" s="343"/>
      <c r="K101" s="343"/>
      <c r="L101" s="343"/>
      <c r="M101" s="343"/>
      <c r="N101" s="343"/>
      <c r="O101" s="343"/>
      <c r="P101" s="343"/>
      <c r="Q101" s="343"/>
      <c r="R101" s="343"/>
    </row>
    <row r="102" spans="1:18" s="344" customFormat="1" x14ac:dyDescent="0.2">
      <c r="A102" s="340"/>
      <c r="B102" s="119"/>
      <c r="C102" s="276"/>
      <c r="D102" s="197"/>
      <c r="E102" s="275"/>
      <c r="F102" s="134">
        <v>0</v>
      </c>
      <c r="G102" s="271"/>
      <c r="H102" s="342"/>
      <c r="I102" s="343"/>
      <c r="J102" s="343"/>
      <c r="K102" s="343"/>
      <c r="L102" s="343"/>
      <c r="M102" s="343"/>
      <c r="N102" s="343"/>
      <c r="O102" s="343"/>
      <c r="P102" s="343"/>
      <c r="Q102" s="343"/>
      <c r="R102" s="343"/>
    </row>
    <row r="103" spans="1:18" s="344" customFormat="1" ht="38.25" x14ac:dyDescent="0.2">
      <c r="A103" s="340"/>
      <c r="B103" s="119" t="s">
        <v>154</v>
      </c>
      <c r="C103" s="139" t="s">
        <v>172</v>
      </c>
      <c r="D103" s="197" t="s">
        <v>130</v>
      </c>
      <c r="E103" s="136">
        <v>60</v>
      </c>
      <c r="F103" s="389">
        <v>0</v>
      </c>
      <c r="G103" s="134">
        <f>F103*E103</f>
        <v>0</v>
      </c>
      <c r="H103" s="342"/>
      <c r="I103" s="343"/>
      <c r="J103" s="343"/>
      <c r="K103" s="343"/>
      <c r="L103" s="343"/>
      <c r="M103" s="343"/>
      <c r="N103" s="343"/>
      <c r="O103" s="343"/>
      <c r="P103" s="343"/>
      <c r="Q103" s="343"/>
      <c r="R103" s="343"/>
    </row>
    <row r="104" spans="1:18" s="344" customFormat="1" x14ac:dyDescent="0.2">
      <c r="A104" s="340"/>
      <c r="B104" s="119"/>
      <c r="C104" s="139"/>
      <c r="D104" s="197"/>
      <c r="E104" s="136"/>
      <c r="F104" s="134">
        <v>0</v>
      </c>
      <c r="G104" s="134"/>
      <c r="H104" s="342"/>
      <c r="I104" s="343"/>
      <c r="J104" s="343"/>
      <c r="K104" s="343"/>
      <c r="L104" s="343"/>
      <c r="M104" s="343"/>
      <c r="N104" s="343"/>
      <c r="O104" s="343"/>
      <c r="P104" s="343"/>
      <c r="Q104" s="343"/>
      <c r="R104" s="343"/>
    </row>
    <row r="105" spans="1:18" s="103" customFormat="1" ht="25.5" x14ac:dyDescent="0.2">
      <c r="A105" s="155"/>
      <c r="B105" s="119" t="s">
        <v>155</v>
      </c>
      <c r="C105" s="124" t="s">
        <v>236</v>
      </c>
      <c r="D105" s="197" t="s">
        <v>129</v>
      </c>
      <c r="E105" s="184">
        <v>60</v>
      </c>
      <c r="F105" s="389">
        <v>0</v>
      </c>
      <c r="G105" s="184">
        <f>PRODUCT(D105:F105)</f>
        <v>0</v>
      </c>
      <c r="H105" s="255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</row>
    <row r="106" spans="1:18" s="95" customFormat="1" x14ac:dyDescent="0.2">
      <c r="A106" s="155"/>
      <c r="B106" s="119"/>
      <c r="C106" s="221"/>
      <c r="D106" s="141"/>
      <c r="E106" s="142"/>
      <c r="F106" s="143">
        <v>0</v>
      </c>
      <c r="G106" s="143"/>
      <c r="H106" s="182"/>
      <c r="I106" s="94"/>
      <c r="J106" s="94"/>
      <c r="K106" s="94"/>
      <c r="L106" s="94"/>
      <c r="M106" s="94"/>
      <c r="N106" s="94"/>
      <c r="O106" s="94"/>
      <c r="P106" s="94"/>
      <c r="Q106" s="94"/>
      <c r="R106" s="94"/>
    </row>
    <row r="107" spans="1:18" s="93" customFormat="1" x14ac:dyDescent="0.2">
      <c r="A107" s="155"/>
      <c r="B107" s="299" t="s">
        <v>21</v>
      </c>
      <c r="C107" s="304"/>
      <c r="D107" s="301"/>
      <c r="E107" s="303"/>
      <c r="F107" s="303">
        <v>0</v>
      </c>
      <c r="G107" s="306">
        <f>SUM(G81:G105)</f>
        <v>0</v>
      </c>
      <c r="H107" s="165"/>
      <c r="I107" s="92"/>
      <c r="J107" s="92"/>
      <c r="K107" s="92"/>
      <c r="L107" s="92"/>
      <c r="M107" s="92"/>
      <c r="N107" s="92"/>
      <c r="O107" s="92"/>
      <c r="P107" s="92"/>
      <c r="Q107" s="92"/>
      <c r="R107" s="92"/>
    </row>
    <row r="108" spans="1:18" s="116" customFormat="1" x14ac:dyDescent="0.2">
      <c r="A108" s="154"/>
      <c r="B108" s="130"/>
      <c r="C108" s="246"/>
      <c r="D108" s="127"/>
      <c r="E108" s="129"/>
      <c r="F108" s="129"/>
      <c r="G108" s="247"/>
      <c r="H108" s="236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</row>
    <row r="109" spans="1:18" s="93" customFormat="1" x14ac:dyDescent="0.2">
      <c r="A109" s="155"/>
      <c r="B109" s="299" t="s">
        <v>237</v>
      </c>
      <c r="C109" s="299"/>
      <c r="D109" s="301" t="s">
        <v>128</v>
      </c>
      <c r="E109" s="303">
        <v>1</v>
      </c>
      <c r="F109" s="387">
        <v>0</v>
      </c>
      <c r="G109" s="308">
        <f>PRODUCT(D109:F109)</f>
        <v>0</v>
      </c>
      <c r="H109" s="165"/>
      <c r="I109" s="92"/>
      <c r="J109" s="92"/>
      <c r="K109" s="92"/>
      <c r="L109" s="92"/>
      <c r="M109" s="92"/>
      <c r="N109" s="92"/>
      <c r="O109" s="92"/>
      <c r="P109" s="92"/>
      <c r="Q109" s="92"/>
      <c r="R109" s="92"/>
    </row>
    <row r="110" spans="1:18" s="116" customFormat="1" x14ac:dyDescent="0.2">
      <c r="A110" s="154"/>
      <c r="B110" s="130"/>
      <c r="C110" s="130"/>
      <c r="D110" s="127"/>
      <c r="E110" s="129"/>
      <c r="F110" s="129"/>
      <c r="G110" s="224"/>
      <c r="H110" s="236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</row>
    <row r="111" spans="1:18" s="93" customFormat="1" x14ac:dyDescent="0.2">
      <c r="A111" s="155"/>
      <c r="B111" s="309" t="s">
        <v>173</v>
      </c>
      <c r="C111" s="310" t="s">
        <v>231</v>
      </c>
      <c r="D111" s="311"/>
      <c r="E111" s="312"/>
      <c r="F111" s="313">
        <v>0</v>
      </c>
      <c r="G111" s="313"/>
      <c r="H111" s="165"/>
      <c r="I111" s="92"/>
      <c r="J111" s="92"/>
      <c r="K111" s="92"/>
      <c r="L111" s="92"/>
      <c r="M111" s="92"/>
      <c r="N111" s="92"/>
      <c r="O111" s="92"/>
      <c r="P111" s="92"/>
      <c r="Q111" s="92"/>
      <c r="R111" s="92"/>
    </row>
    <row r="112" spans="1:18" s="116" customFormat="1" x14ac:dyDescent="0.2">
      <c r="A112" s="154"/>
      <c r="B112" s="130"/>
      <c r="C112" s="130"/>
      <c r="D112" s="127"/>
      <c r="E112" s="129"/>
      <c r="F112" s="129"/>
      <c r="G112" s="224"/>
      <c r="H112" s="236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</row>
    <row r="113" spans="1:18" s="116" customFormat="1" x14ac:dyDescent="0.2">
      <c r="A113" s="154"/>
      <c r="B113" s="359" t="s">
        <v>147</v>
      </c>
      <c r="C113" s="120" t="s">
        <v>232</v>
      </c>
      <c r="D113" s="195" t="s">
        <v>128</v>
      </c>
      <c r="E113" s="185">
        <v>2</v>
      </c>
      <c r="F113" s="390">
        <v>0</v>
      </c>
      <c r="G113" s="184">
        <f>PRODUCT(D113:F113)</f>
        <v>0</v>
      </c>
      <c r="H113" s="236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</row>
    <row r="114" spans="1:18" s="116" customFormat="1" x14ac:dyDescent="0.2">
      <c r="A114" s="154"/>
      <c r="B114" s="130"/>
      <c r="C114" s="130"/>
      <c r="D114" s="127"/>
      <c r="E114" s="129"/>
      <c r="F114" s="129"/>
      <c r="G114" s="224"/>
      <c r="H114" s="236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</row>
    <row r="115" spans="1:18" s="93" customFormat="1" ht="25.5" x14ac:dyDescent="0.2">
      <c r="A115" s="155"/>
      <c r="B115" s="242" t="s">
        <v>148</v>
      </c>
      <c r="C115" s="121" t="s">
        <v>210</v>
      </c>
      <c r="D115" s="197"/>
      <c r="E115" s="125"/>
      <c r="F115" s="123">
        <v>0</v>
      </c>
      <c r="G115" s="123"/>
      <c r="H115" s="165"/>
      <c r="I115" s="92"/>
      <c r="J115" s="92"/>
      <c r="K115" s="92"/>
      <c r="L115" s="92"/>
      <c r="M115" s="92"/>
      <c r="N115" s="92"/>
      <c r="O115" s="92"/>
      <c r="P115" s="92"/>
      <c r="Q115" s="92"/>
      <c r="R115" s="92"/>
    </row>
    <row r="116" spans="1:18" s="93" customFormat="1" x14ac:dyDescent="0.2">
      <c r="A116" s="155"/>
      <c r="B116" s="242"/>
      <c r="C116" s="121" t="s">
        <v>234</v>
      </c>
      <c r="D116" s="197" t="s">
        <v>130</v>
      </c>
      <c r="E116" s="125">
        <v>4</v>
      </c>
      <c r="F116" s="388">
        <v>0</v>
      </c>
      <c r="G116" s="123">
        <f t="shared" ref="G116" si="2">PRODUCT(D116:F116)</f>
        <v>0</v>
      </c>
      <c r="H116" s="165"/>
      <c r="I116" s="92"/>
      <c r="J116" s="92"/>
      <c r="K116" s="92"/>
      <c r="L116" s="92"/>
      <c r="M116" s="92"/>
      <c r="N116" s="92"/>
      <c r="O116" s="92"/>
      <c r="P116" s="92"/>
      <c r="Q116" s="92"/>
      <c r="R116" s="92"/>
    </row>
    <row r="117" spans="1:18" s="116" customFormat="1" x14ac:dyDescent="0.2">
      <c r="A117" s="154"/>
      <c r="B117" s="130"/>
      <c r="C117" s="130"/>
      <c r="D117" s="127"/>
      <c r="E117" s="129"/>
      <c r="F117" s="129"/>
      <c r="G117" s="224"/>
      <c r="H117" s="236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</row>
    <row r="118" spans="1:18" s="93" customFormat="1" x14ac:dyDescent="0.2">
      <c r="A118" s="155"/>
      <c r="B118" s="242" t="s">
        <v>149</v>
      </c>
      <c r="C118" s="121" t="s">
        <v>235</v>
      </c>
      <c r="D118" s="195" t="s">
        <v>128</v>
      </c>
      <c r="E118" s="185">
        <v>8</v>
      </c>
      <c r="F118" s="390">
        <v>0</v>
      </c>
      <c r="G118" s="184">
        <f>PRODUCT(D118:F118)</f>
        <v>0</v>
      </c>
      <c r="H118" s="165"/>
      <c r="I118" s="92"/>
      <c r="J118" s="92"/>
      <c r="K118" s="92"/>
      <c r="L118" s="92"/>
      <c r="M118" s="92"/>
      <c r="N118" s="92"/>
      <c r="O118" s="92"/>
      <c r="P118" s="92"/>
      <c r="Q118" s="92"/>
      <c r="R118" s="92"/>
    </row>
    <row r="119" spans="1:18" s="116" customFormat="1" x14ac:dyDescent="0.2">
      <c r="A119" s="154"/>
      <c r="B119" s="130"/>
      <c r="C119" s="130"/>
      <c r="D119" s="127"/>
      <c r="E119" s="129"/>
      <c r="F119" s="129"/>
      <c r="G119" s="224"/>
      <c r="H119" s="236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</row>
    <row r="120" spans="1:18" s="116" customFormat="1" x14ac:dyDescent="0.2">
      <c r="A120" s="154"/>
      <c r="B120" s="359" t="s">
        <v>165</v>
      </c>
      <c r="C120" s="118" t="s">
        <v>142</v>
      </c>
      <c r="D120" s="141" t="s">
        <v>129</v>
      </c>
      <c r="E120" s="142">
        <v>8</v>
      </c>
      <c r="F120" s="388">
        <v>0</v>
      </c>
      <c r="G120" s="131">
        <f>PRODUCT(D120:F120)</f>
        <v>0</v>
      </c>
      <c r="H120" s="236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</row>
    <row r="121" spans="1:18" s="116" customFormat="1" x14ac:dyDescent="0.2">
      <c r="A121" s="154"/>
      <c r="B121" s="359"/>
      <c r="C121" s="118"/>
      <c r="D121" s="141"/>
      <c r="E121" s="142"/>
      <c r="F121" s="131"/>
      <c r="G121" s="131"/>
      <c r="H121" s="236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</row>
    <row r="122" spans="1:18" s="116" customFormat="1" x14ac:dyDescent="0.2">
      <c r="A122" s="154"/>
      <c r="B122" s="299" t="s">
        <v>21</v>
      </c>
      <c r="C122" s="304"/>
      <c r="D122" s="301"/>
      <c r="E122" s="303"/>
      <c r="F122" s="303">
        <v>0</v>
      </c>
      <c r="G122" s="306">
        <f>SUM(G112:G120)</f>
        <v>0</v>
      </c>
      <c r="H122" s="236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</row>
    <row r="123" spans="1:18" s="116" customFormat="1" x14ac:dyDescent="0.2">
      <c r="A123" s="154"/>
      <c r="B123" s="359"/>
      <c r="C123" s="130"/>
      <c r="D123" s="127"/>
      <c r="E123" s="129"/>
      <c r="F123" s="129"/>
      <c r="G123" s="224"/>
      <c r="H123" s="236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</row>
    <row r="124" spans="1:18" s="116" customFormat="1" x14ac:dyDescent="0.2">
      <c r="A124" s="154"/>
      <c r="B124" s="299" t="s">
        <v>238</v>
      </c>
      <c r="C124" s="299"/>
      <c r="D124" s="301" t="s">
        <v>128</v>
      </c>
      <c r="E124" s="303">
        <v>1</v>
      </c>
      <c r="F124" s="387">
        <v>0</v>
      </c>
      <c r="G124" s="308">
        <f>PRODUCT(D124:F124)</f>
        <v>0</v>
      </c>
      <c r="H124" s="236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</row>
    <row r="125" spans="1:18" s="116" customFormat="1" x14ac:dyDescent="0.2">
      <c r="A125" s="154"/>
      <c r="B125" s="359"/>
      <c r="C125" s="130"/>
      <c r="D125" s="127"/>
      <c r="E125" s="129"/>
      <c r="F125" s="129">
        <v>0</v>
      </c>
      <c r="G125" s="224"/>
      <c r="H125" s="236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</row>
    <row r="126" spans="1:18" s="93" customFormat="1" x14ac:dyDescent="0.2">
      <c r="A126" s="155"/>
      <c r="B126" s="309" t="s">
        <v>174</v>
      </c>
      <c r="C126" s="310" t="s">
        <v>192</v>
      </c>
      <c r="D126" s="311"/>
      <c r="E126" s="312"/>
      <c r="F126" s="313">
        <v>0</v>
      </c>
      <c r="G126" s="313"/>
      <c r="H126" s="165"/>
      <c r="I126" s="92"/>
      <c r="J126" s="92"/>
      <c r="K126" s="92"/>
      <c r="L126" s="92"/>
      <c r="M126" s="92"/>
      <c r="N126" s="92"/>
      <c r="O126" s="92"/>
      <c r="P126" s="92"/>
      <c r="Q126" s="92"/>
      <c r="R126" s="92"/>
    </row>
    <row r="127" spans="1:18" s="116" customFormat="1" x14ac:dyDescent="0.2">
      <c r="A127" s="154"/>
      <c r="B127" s="157"/>
      <c r="C127" s="158" t="s">
        <v>144</v>
      </c>
      <c r="D127" s="145"/>
      <c r="E127" s="146"/>
      <c r="F127" s="147">
        <v>0</v>
      </c>
      <c r="G127" s="147"/>
      <c r="H127" s="236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</row>
    <row r="128" spans="1:18" s="116" customFormat="1" x14ac:dyDescent="0.2">
      <c r="A128" s="154"/>
      <c r="B128" s="351"/>
      <c r="C128" s="120"/>
      <c r="D128" s="155"/>
      <c r="E128" s="155"/>
      <c r="F128" s="155"/>
      <c r="G128" s="155"/>
      <c r="H128" s="236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</row>
    <row r="129" spans="1:18" s="116" customFormat="1" x14ac:dyDescent="0.2">
      <c r="A129" s="154"/>
      <c r="B129" s="351" t="s">
        <v>186</v>
      </c>
      <c r="C129" s="120" t="s">
        <v>239</v>
      </c>
      <c r="D129" s="335" t="s">
        <v>128</v>
      </c>
      <c r="E129" s="352">
        <v>16</v>
      </c>
      <c r="F129" s="391">
        <v>0</v>
      </c>
      <c r="G129" s="334">
        <f>PRODUCT(E129:F129)</f>
        <v>0</v>
      </c>
      <c r="H129" s="236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</row>
    <row r="130" spans="1:18" s="116" customFormat="1" x14ac:dyDescent="0.2">
      <c r="A130" s="154"/>
      <c r="B130" s="351"/>
      <c r="C130" s="120"/>
      <c r="D130" s="269"/>
      <c r="E130" s="270"/>
      <c r="F130" s="271"/>
      <c r="G130" s="271"/>
      <c r="H130" s="236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</row>
    <row r="131" spans="1:18" s="116" customFormat="1" ht="25.5" x14ac:dyDescent="0.2">
      <c r="A131" s="154"/>
      <c r="B131" s="351" t="s">
        <v>187</v>
      </c>
      <c r="C131" s="120" t="s">
        <v>240</v>
      </c>
      <c r="D131" s="137"/>
      <c r="E131" s="133"/>
      <c r="F131" s="134"/>
      <c r="G131" s="134"/>
      <c r="H131" s="236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</row>
    <row r="132" spans="1:18" s="116" customFormat="1" x14ac:dyDescent="0.2">
      <c r="A132" s="154"/>
      <c r="B132" s="351"/>
      <c r="C132" s="121" t="s">
        <v>241</v>
      </c>
      <c r="D132" s="197" t="s">
        <v>130</v>
      </c>
      <c r="E132" s="125">
        <v>68</v>
      </c>
      <c r="F132" s="390">
        <v>0</v>
      </c>
      <c r="G132" s="123">
        <f>PRODUCT(D132:F132)</f>
        <v>0</v>
      </c>
      <c r="H132" s="236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</row>
    <row r="133" spans="1:18" s="116" customFormat="1" x14ac:dyDescent="0.2">
      <c r="A133" s="154"/>
      <c r="B133" s="351"/>
      <c r="C133" s="121" t="s">
        <v>242</v>
      </c>
      <c r="D133" s="197" t="s">
        <v>130</v>
      </c>
      <c r="E133" s="125">
        <v>6</v>
      </c>
      <c r="F133" s="390">
        <v>0</v>
      </c>
      <c r="G133" s="123">
        <f>PRODUCT(D133:F133)</f>
        <v>0</v>
      </c>
      <c r="H133" s="236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</row>
    <row r="134" spans="1:18" s="116" customFormat="1" x14ac:dyDescent="0.2">
      <c r="A134" s="154"/>
      <c r="B134" s="158"/>
      <c r="C134" s="120"/>
      <c r="D134" s="202"/>
      <c r="E134" s="125"/>
      <c r="F134" s="203"/>
      <c r="G134" s="123"/>
      <c r="H134" s="236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</row>
    <row r="135" spans="1:18" s="93" customFormat="1" x14ac:dyDescent="0.2">
      <c r="A135" s="155"/>
      <c r="B135" s="299" t="s">
        <v>0</v>
      </c>
      <c r="C135" s="304"/>
      <c r="D135" s="301"/>
      <c r="E135" s="303"/>
      <c r="F135" s="303">
        <v>0</v>
      </c>
      <c r="G135" s="306">
        <f>SUM(G127:G133)</f>
        <v>0</v>
      </c>
      <c r="H135" s="165"/>
      <c r="I135" s="92"/>
      <c r="J135" s="92"/>
      <c r="K135" s="92"/>
      <c r="L135" s="92"/>
      <c r="M135" s="92"/>
      <c r="N135" s="92"/>
      <c r="O135" s="92"/>
      <c r="P135" s="92"/>
      <c r="Q135" s="92"/>
      <c r="R135" s="92"/>
    </row>
    <row r="136" spans="1:18" s="116" customFormat="1" x14ac:dyDescent="0.2">
      <c r="A136" s="154"/>
      <c r="B136" s="130"/>
      <c r="C136" s="246"/>
      <c r="D136" s="127"/>
      <c r="E136" s="129"/>
      <c r="F136" s="129">
        <v>0</v>
      </c>
      <c r="G136" s="247"/>
      <c r="H136" s="236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</row>
    <row r="137" spans="1:18" s="175" customFormat="1" x14ac:dyDescent="0.2">
      <c r="A137" s="155"/>
      <c r="B137" s="309" t="s">
        <v>71</v>
      </c>
      <c r="C137" s="310" t="s">
        <v>124</v>
      </c>
      <c r="D137" s="311"/>
      <c r="E137" s="312"/>
      <c r="F137" s="313">
        <v>0</v>
      </c>
      <c r="G137" s="313"/>
      <c r="H137" s="254"/>
      <c r="I137" s="174"/>
      <c r="J137" s="174"/>
      <c r="K137" s="174"/>
      <c r="L137" s="174"/>
      <c r="M137" s="174"/>
      <c r="N137" s="174"/>
      <c r="O137" s="174"/>
      <c r="P137" s="174"/>
      <c r="Q137" s="174"/>
      <c r="R137" s="174"/>
    </row>
    <row r="138" spans="1:18" s="175" customFormat="1" x14ac:dyDescent="0.2">
      <c r="A138" s="155"/>
      <c r="B138" s="107"/>
      <c r="C138" s="112"/>
      <c r="D138" s="148"/>
      <c r="E138" s="149"/>
      <c r="F138" s="150">
        <v>0</v>
      </c>
      <c r="G138" s="150"/>
      <c r="H138" s="254"/>
      <c r="I138" s="174"/>
      <c r="J138" s="174"/>
      <c r="K138" s="174"/>
      <c r="L138" s="174"/>
      <c r="M138" s="174"/>
      <c r="N138" s="174"/>
      <c r="O138" s="174"/>
      <c r="P138" s="174"/>
      <c r="Q138" s="174"/>
      <c r="R138" s="174"/>
    </row>
    <row r="139" spans="1:18" s="175" customFormat="1" ht="38.25" x14ac:dyDescent="0.2">
      <c r="A139" s="155"/>
      <c r="B139" s="107"/>
      <c r="C139" s="225" t="s">
        <v>230</v>
      </c>
      <c r="D139" s="125"/>
      <c r="E139" s="125"/>
      <c r="F139" s="123">
        <v>0</v>
      </c>
      <c r="G139" s="123"/>
      <c r="H139" s="254"/>
      <c r="I139" s="174"/>
      <c r="J139" s="174"/>
      <c r="K139" s="174"/>
      <c r="L139" s="174"/>
      <c r="M139" s="174"/>
      <c r="N139" s="174"/>
      <c r="O139" s="174"/>
      <c r="P139" s="174"/>
      <c r="Q139" s="174"/>
      <c r="R139" s="174"/>
    </row>
    <row r="140" spans="1:18" s="93" customFormat="1" x14ac:dyDescent="0.2">
      <c r="A140" s="155"/>
      <c r="B140" s="107"/>
      <c r="C140" s="225" t="s">
        <v>179</v>
      </c>
      <c r="D140" s="197" t="s">
        <v>125</v>
      </c>
      <c r="E140" s="125">
        <v>6</v>
      </c>
      <c r="F140" s="388">
        <v>0</v>
      </c>
      <c r="G140" s="123">
        <f>PRODUCT(D140:F140)</f>
        <v>0</v>
      </c>
      <c r="H140" s="165"/>
      <c r="I140" s="92"/>
      <c r="J140" s="92"/>
      <c r="K140" s="92"/>
      <c r="L140" s="92"/>
      <c r="M140" s="92"/>
      <c r="N140" s="92"/>
      <c r="O140" s="92"/>
      <c r="P140" s="92"/>
      <c r="Q140" s="92"/>
      <c r="R140" s="92"/>
    </row>
    <row r="141" spans="1:18" s="175" customFormat="1" x14ac:dyDescent="0.2">
      <c r="A141" s="155"/>
      <c r="B141" s="151"/>
      <c r="C141" s="152"/>
      <c r="D141" s="197"/>
      <c r="E141" s="198"/>
      <c r="F141" s="123"/>
      <c r="G141" s="153"/>
      <c r="H141" s="254"/>
      <c r="I141" s="174"/>
      <c r="J141" s="174"/>
      <c r="K141" s="174"/>
      <c r="L141" s="174"/>
      <c r="M141" s="174"/>
      <c r="N141" s="174"/>
      <c r="O141" s="174"/>
      <c r="P141" s="174"/>
      <c r="Q141" s="174"/>
      <c r="R141" s="174"/>
    </row>
    <row r="142" spans="1:18" s="93" customFormat="1" x14ac:dyDescent="0.2">
      <c r="A142" s="155"/>
      <c r="B142" s="299" t="s">
        <v>124</v>
      </c>
      <c r="C142" s="314"/>
      <c r="D142" s="315"/>
      <c r="E142" s="302"/>
      <c r="F142" s="303"/>
      <c r="G142" s="316">
        <f>SUM(G140:G141)</f>
        <v>0</v>
      </c>
      <c r="H142" s="165"/>
      <c r="I142" s="92"/>
      <c r="J142" s="92"/>
      <c r="K142" s="92"/>
      <c r="L142" s="92"/>
      <c r="M142" s="92"/>
      <c r="N142" s="92"/>
      <c r="O142" s="92"/>
      <c r="P142" s="92"/>
      <c r="Q142" s="92"/>
      <c r="R142" s="92"/>
    </row>
    <row r="143" spans="1:18" s="116" customFormat="1" x14ac:dyDescent="0.2">
      <c r="A143" s="154"/>
      <c r="B143" s="130"/>
      <c r="C143" s="183"/>
      <c r="D143" s="185"/>
      <c r="E143" s="186"/>
      <c r="F143" s="131"/>
      <c r="G143" s="184"/>
      <c r="H143" s="236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</row>
    <row r="144" spans="1:18" s="177" customFormat="1" x14ac:dyDescent="0.2">
      <c r="A144" s="155"/>
      <c r="B144" s="317" t="s">
        <v>191</v>
      </c>
      <c r="C144" s="317" t="s">
        <v>74</v>
      </c>
      <c r="D144" s="311"/>
      <c r="E144" s="318"/>
      <c r="F144" s="313"/>
      <c r="G144" s="313"/>
      <c r="H144" s="257"/>
      <c r="I144" s="176"/>
      <c r="J144" s="176"/>
      <c r="K144" s="176"/>
      <c r="L144" s="176"/>
      <c r="M144" s="176"/>
      <c r="N144" s="176"/>
      <c r="O144" s="176"/>
      <c r="P144" s="176"/>
      <c r="Q144" s="176"/>
      <c r="R144" s="176"/>
    </row>
    <row r="145" spans="1:18" s="91" customFormat="1" x14ac:dyDescent="0.2">
      <c r="A145" s="155"/>
      <c r="B145" s="107"/>
      <c r="C145" s="112"/>
      <c r="D145" s="148"/>
      <c r="E145" s="226"/>
      <c r="F145" s="150"/>
      <c r="G145" s="150"/>
      <c r="H145" s="253"/>
      <c r="I145" s="90"/>
      <c r="J145" s="90"/>
      <c r="K145" s="90"/>
      <c r="L145" s="90"/>
      <c r="M145" s="90"/>
      <c r="N145" s="90"/>
      <c r="O145" s="90"/>
      <c r="P145" s="90"/>
      <c r="Q145" s="90"/>
      <c r="R145" s="90"/>
    </row>
    <row r="146" spans="1:18" s="105" customFormat="1" x14ac:dyDescent="0.2">
      <c r="A146" s="155"/>
      <c r="B146" s="107" t="s">
        <v>248</v>
      </c>
      <c r="C146" s="108" t="s">
        <v>75</v>
      </c>
      <c r="D146" s="148"/>
      <c r="E146" s="226"/>
      <c r="F146" s="150"/>
      <c r="G146" s="150"/>
      <c r="H146" s="256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</row>
    <row r="147" spans="1:18" s="105" customFormat="1" ht="63.75" x14ac:dyDescent="0.2">
      <c r="A147" s="155"/>
      <c r="B147" s="107"/>
      <c r="C147" s="110" t="s">
        <v>243</v>
      </c>
      <c r="D147" s="148" t="s">
        <v>76</v>
      </c>
      <c r="E147" s="149">
        <v>16</v>
      </c>
      <c r="F147" s="392">
        <v>0</v>
      </c>
      <c r="G147" s="134">
        <f>E147*F147</f>
        <v>0</v>
      </c>
      <c r="H147" s="256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</row>
    <row r="148" spans="1:18" s="105" customFormat="1" x14ac:dyDescent="0.2">
      <c r="A148" s="155"/>
      <c r="B148" s="107"/>
      <c r="C148" s="110"/>
      <c r="D148" s="148"/>
      <c r="E148" s="149"/>
      <c r="F148" s="150"/>
      <c r="G148" s="150"/>
      <c r="H148" s="256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</row>
    <row r="149" spans="1:18" s="105" customFormat="1" x14ac:dyDescent="0.2">
      <c r="A149" s="155"/>
      <c r="B149" s="107"/>
      <c r="C149" s="109" t="s">
        <v>77</v>
      </c>
      <c r="D149" s="148"/>
      <c r="E149" s="149"/>
      <c r="F149" s="150"/>
      <c r="G149" s="150"/>
      <c r="H149" s="256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</row>
    <row r="150" spans="1:18" s="91" customFormat="1" x14ac:dyDescent="0.2">
      <c r="A150" s="155"/>
      <c r="B150" s="107"/>
      <c r="C150" s="109" t="s">
        <v>78</v>
      </c>
      <c r="D150" s="148"/>
      <c r="E150" s="149"/>
      <c r="F150" s="150"/>
      <c r="G150" s="150"/>
      <c r="H150" s="253"/>
      <c r="I150" s="90"/>
      <c r="J150" s="90"/>
      <c r="K150" s="90"/>
      <c r="L150" s="90"/>
      <c r="M150" s="90"/>
      <c r="N150" s="90"/>
      <c r="O150" s="90"/>
      <c r="P150" s="90"/>
      <c r="Q150" s="90"/>
      <c r="R150" s="90"/>
    </row>
    <row r="151" spans="1:18" s="91" customFormat="1" ht="25.5" x14ac:dyDescent="0.2">
      <c r="A151" s="155"/>
      <c r="B151" s="107"/>
      <c r="C151" s="110" t="s">
        <v>79</v>
      </c>
      <c r="D151" s="148"/>
      <c r="E151" s="149"/>
      <c r="F151" s="150"/>
      <c r="G151" s="150"/>
      <c r="H151" s="253"/>
      <c r="I151" s="90"/>
      <c r="J151" s="90"/>
      <c r="K151" s="90"/>
      <c r="L151" s="90"/>
      <c r="M151" s="90"/>
      <c r="N151" s="90"/>
      <c r="O151" s="90"/>
      <c r="P151" s="90"/>
      <c r="Q151" s="90"/>
      <c r="R151" s="90"/>
    </row>
    <row r="152" spans="1:18" s="91" customFormat="1" ht="38.25" x14ac:dyDescent="0.2">
      <c r="A152" s="155"/>
      <c r="B152" s="107"/>
      <c r="C152" s="110" t="s">
        <v>80</v>
      </c>
      <c r="D152" s="148"/>
      <c r="E152" s="149"/>
      <c r="F152" s="150"/>
      <c r="G152" s="150"/>
      <c r="H152" s="253"/>
      <c r="I152" s="90"/>
      <c r="J152" s="90"/>
      <c r="K152" s="90"/>
      <c r="L152" s="90"/>
      <c r="M152" s="90"/>
      <c r="N152" s="90"/>
      <c r="O152" s="90"/>
      <c r="P152" s="90"/>
      <c r="Q152" s="90"/>
      <c r="R152" s="90"/>
    </row>
    <row r="153" spans="1:18" s="91" customFormat="1" ht="25.5" x14ac:dyDescent="0.2">
      <c r="A153" s="155"/>
      <c r="B153" s="107"/>
      <c r="C153" s="110" t="s">
        <v>81</v>
      </c>
      <c r="D153" s="148"/>
      <c r="E153" s="149"/>
      <c r="F153" s="150"/>
      <c r="G153" s="150"/>
      <c r="H153" s="253"/>
      <c r="I153" s="90"/>
      <c r="J153" s="90"/>
      <c r="K153" s="90"/>
      <c r="L153" s="90"/>
      <c r="M153" s="90"/>
      <c r="N153" s="90"/>
      <c r="O153" s="90"/>
      <c r="P153" s="90"/>
      <c r="Q153" s="90"/>
      <c r="R153" s="90"/>
    </row>
    <row r="154" spans="1:18" s="91" customFormat="1" ht="38.25" x14ac:dyDescent="0.2">
      <c r="A154" s="155"/>
      <c r="B154" s="107"/>
      <c r="C154" s="110" t="s">
        <v>80</v>
      </c>
      <c r="D154" s="148"/>
      <c r="E154" s="149"/>
      <c r="F154" s="150"/>
      <c r="G154" s="150"/>
      <c r="H154" s="253"/>
      <c r="I154" s="90"/>
      <c r="J154" s="90"/>
      <c r="K154" s="90"/>
      <c r="L154" s="90"/>
      <c r="M154" s="90"/>
      <c r="N154" s="90"/>
      <c r="O154" s="90"/>
      <c r="P154" s="90"/>
      <c r="Q154" s="90"/>
      <c r="R154" s="90"/>
    </row>
    <row r="155" spans="1:18" s="91" customFormat="1" x14ac:dyDescent="0.2">
      <c r="A155" s="155"/>
      <c r="B155" s="107"/>
      <c r="C155" s="110" t="s">
        <v>123</v>
      </c>
      <c r="D155" s="148"/>
      <c r="E155" s="149"/>
      <c r="F155" s="150"/>
      <c r="G155" s="150"/>
      <c r="H155" s="253"/>
      <c r="I155" s="90"/>
      <c r="J155" s="90"/>
      <c r="K155" s="90"/>
      <c r="L155" s="90"/>
      <c r="M155" s="90"/>
      <c r="N155" s="90"/>
      <c r="O155" s="90"/>
      <c r="P155" s="90"/>
      <c r="Q155" s="90"/>
      <c r="R155" s="90"/>
    </row>
    <row r="156" spans="1:18" s="91" customFormat="1" ht="25.5" x14ac:dyDescent="0.2">
      <c r="A156" s="155"/>
      <c r="B156" s="107"/>
      <c r="C156" s="110" t="s">
        <v>82</v>
      </c>
      <c r="D156" s="148"/>
      <c r="E156" s="149"/>
      <c r="F156" s="150"/>
      <c r="G156" s="150"/>
      <c r="H156" s="253"/>
      <c r="I156" s="90"/>
      <c r="J156" s="90"/>
      <c r="K156" s="90"/>
      <c r="L156" s="90"/>
      <c r="M156" s="90"/>
      <c r="N156" s="90"/>
      <c r="O156" s="90"/>
      <c r="P156" s="90"/>
      <c r="Q156" s="90"/>
      <c r="R156" s="90"/>
    </row>
    <row r="157" spans="1:18" s="91" customFormat="1" x14ac:dyDescent="0.2">
      <c r="A157" s="155"/>
      <c r="B157" s="107"/>
      <c r="C157" s="109" t="s">
        <v>83</v>
      </c>
      <c r="D157" s="148"/>
      <c r="E157" s="149"/>
      <c r="F157" s="150"/>
      <c r="G157" s="150"/>
      <c r="H157" s="253"/>
      <c r="I157" s="90"/>
      <c r="J157" s="90"/>
      <c r="K157" s="90"/>
      <c r="L157" s="90"/>
      <c r="M157" s="90"/>
      <c r="N157" s="90"/>
      <c r="O157" s="90"/>
      <c r="P157" s="90"/>
      <c r="Q157" s="90"/>
      <c r="R157" s="90"/>
    </row>
    <row r="158" spans="1:18" s="91" customFormat="1" ht="25.5" x14ac:dyDescent="0.2">
      <c r="A158" s="155"/>
      <c r="B158" s="107"/>
      <c r="C158" s="110" t="s">
        <v>84</v>
      </c>
      <c r="D158" s="148"/>
      <c r="E158" s="149"/>
      <c r="F158" s="150"/>
      <c r="G158" s="150"/>
      <c r="H158" s="253"/>
      <c r="I158" s="90"/>
      <c r="J158" s="90"/>
      <c r="K158" s="90"/>
      <c r="L158" s="90"/>
      <c r="M158" s="90"/>
      <c r="N158" s="90"/>
      <c r="O158" s="90"/>
      <c r="P158" s="90"/>
      <c r="Q158" s="90"/>
      <c r="R158" s="90"/>
    </row>
    <row r="159" spans="1:18" s="91" customFormat="1" x14ac:dyDescent="0.2">
      <c r="A159" s="155"/>
      <c r="B159" s="107"/>
      <c r="C159" s="110" t="s">
        <v>85</v>
      </c>
      <c r="D159" s="148"/>
      <c r="E159" s="149"/>
      <c r="F159" s="150"/>
      <c r="G159" s="150"/>
      <c r="H159" s="253"/>
      <c r="I159" s="90"/>
      <c r="J159" s="90"/>
      <c r="K159" s="90"/>
      <c r="L159" s="90"/>
      <c r="M159" s="90"/>
      <c r="N159" s="90"/>
      <c r="O159" s="90"/>
      <c r="P159" s="90"/>
      <c r="Q159" s="90"/>
      <c r="R159" s="90"/>
    </row>
    <row r="160" spans="1:18" s="91" customFormat="1" ht="25.5" x14ac:dyDescent="0.2">
      <c r="A160" s="155"/>
      <c r="B160" s="107"/>
      <c r="C160" s="110" t="s">
        <v>86</v>
      </c>
      <c r="D160" s="148"/>
      <c r="E160" s="149"/>
      <c r="F160" s="150"/>
      <c r="G160" s="150"/>
      <c r="H160" s="253"/>
      <c r="I160" s="90"/>
      <c r="J160" s="90"/>
      <c r="K160" s="90"/>
      <c r="L160" s="90"/>
      <c r="M160" s="90"/>
      <c r="N160" s="90"/>
      <c r="O160" s="90"/>
      <c r="P160" s="90"/>
      <c r="Q160" s="90"/>
      <c r="R160" s="90"/>
    </row>
    <row r="161" spans="1:18" s="91" customFormat="1" ht="25.5" x14ac:dyDescent="0.2">
      <c r="A161" s="155"/>
      <c r="B161" s="107"/>
      <c r="C161" s="110" t="s">
        <v>87</v>
      </c>
      <c r="D161" s="148"/>
      <c r="E161" s="149"/>
      <c r="F161" s="150"/>
      <c r="G161" s="150"/>
      <c r="H161" s="253"/>
      <c r="I161" s="90"/>
      <c r="J161" s="90"/>
      <c r="K161" s="90"/>
      <c r="L161" s="90"/>
      <c r="M161" s="90"/>
      <c r="N161" s="90"/>
      <c r="O161" s="90"/>
      <c r="P161" s="90"/>
      <c r="Q161" s="90"/>
      <c r="R161" s="90"/>
    </row>
    <row r="162" spans="1:18" s="91" customFormat="1" x14ac:dyDescent="0.2">
      <c r="A162" s="155"/>
      <c r="B162" s="107"/>
      <c r="C162" s="110" t="s">
        <v>88</v>
      </c>
      <c r="D162" s="148"/>
      <c r="E162" s="149"/>
      <c r="F162" s="150"/>
      <c r="G162" s="150"/>
      <c r="H162" s="253"/>
      <c r="I162" s="90"/>
      <c r="J162" s="90"/>
      <c r="K162" s="90"/>
      <c r="L162" s="90"/>
      <c r="M162" s="90"/>
      <c r="N162" s="90"/>
      <c r="O162" s="90"/>
      <c r="P162" s="90"/>
      <c r="Q162" s="90"/>
      <c r="R162" s="90"/>
    </row>
    <row r="163" spans="1:18" s="91" customFormat="1" ht="25.5" x14ac:dyDescent="0.2">
      <c r="A163" s="155"/>
      <c r="B163" s="107"/>
      <c r="C163" s="110" t="s">
        <v>89</v>
      </c>
      <c r="D163" s="148"/>
      <c r="E163" s="149"/>
      <c r="F163" s="150"/>
      <c r="G163" s="150"/>
      <c r="H163" s="253"/>
      <c r="I163" s="90"/>
      <c r="J163" s="90"/>
      <c r="K163" s="90"/>
      <c r="L163" s="90"/>
      <c r="M163" s="90"/>
      <c r="N163" s="90"/>
      <c r="O163" s="90"/>
      <c r="P163" s="90"/>
      <c r="Q163" s="90"/>
      <c r="R163" s="90"/>
    </row>
    <row r="164" spans="1:18" s="91" customFormat="1" ht="25.5" x14ac:dyDescent="0.2">
      <c r="A164" s="155"/>
      <c r="B164" s="107"/>
      <c r="C164" s="110" t="s">
        <v>90</v>
      </c>
      <c r="D164" s="148"/>
      <c r="E164" s="149"/>
      <c r="F164" s="150"/>
      <c r="G164" s="150"/>
      <c r="H164" s="253"/>
      <c r="I164" s="90"/>
      <c r="J164" s="90"/>
      <c r="K164" s="90"/>
      <c r="L164" s="90"/>
      <c r="M164" s="90"/>
      <c r="N164" s="90"/>
      <c r="O164" s="90"/>
      <c r="P164" s="90"/>
      <c r="Q164" s="90"/>
      <c r="R164" s="90"/>
    </row>
    <row r="165" spans="1:18" s="91" customFormat="1" x14ac:dyDescent="0.2">
      <c r="A165" s="155"/>
      <c r="B165" s="107"/>
      <c r="C165" s="110" t="s">
        <v>91</v>
      </c>
      <c r="D165" s="148"/>
      <c r="E165" s="149"/>
      <c r="F165" s="150"/>
      <c r="G165" s="150"/>
      <c r="H165" s="253"/>
      <c r="I165" s="90"/>
      <c r="J165" s="90"/>
      <c r="K165" s="90"/>
      <c r="L165" s="90"/>
      <c r="M165" s="90"/>
      <c r="N165" s="90"/>
      <c r="O165" s="90"/>
      <c r="P165" s="90"/>
      <c r="Q165" s="90"/>
      <c r="R165" s="90"/>
    </row>
    <row r="166" spans="1:18" s="91" customFormat="1" ht="25.5" x14ac:dyDescent="0.2">
      <c r="A166" s="155"/>
      <c r="B166" s="107"/>
      <c r="C166" s="110" t="s">
        <v>92</v>
      </c>
      <c r="D166" s="148"/>
      <c r="E166" s="149"/>
      <c r="F166" s="150"/>
      <c r="G166" s="150"/>
      <c r="H166" s="253"/>
      <c r="I166" s="90"/>
      <c r="J166" s="90"/>
      <c r="K166" s="90"/>
      <c r="L166" s="90"/>
      <c r="M166" s="90"/>
      <c r="N166" s="90"/>
      <c r="O166" s="90"/>
      <c r="P166" s="90"/>
      <c r="Q166" s="90"/>
      <c r="R166" s="90"/>
    </row>
    <row r="167" spans="1:18" s="91" customFormat="1" ht="25.5" x14ac:dyDescent="0.2">
      <c r="A167" s="155"/>
      <c r="B167" s="107"/>
      <c r="C167" s="110" t="s">
        <v>93</v>
      </c>
      <c r="D167" s="148"/>
      <c r="E167" s="149"/>
      <c r="F167" s="150"/>
      <c r="G167" s="150"/>
      <c r="H167" s="253"/>
      <c r="I167" s="90"/>
      <c r="J167" s="90"/>
      <c r="K167" s="90"/>
      <c r="L167" s="90"/>
      <c r="M167" s="90"/>
      <c r="N167" s="90"/>
      <c r="O167" s="90"/>
      <c r="P167" s="90"/>
      <c r="Q167" s="90"/>
      <c r="R167" s="90"/>
    </row>
    <row r="168" spans="1:18" s="91" customFormat="1" x14ac:dyDescent="0.2">
      <c r="A168" s="155"/>
      <c r="B168" s="107"/>
      <c r="C168" s="110" t="s">
        <v>94</v>
      </c>
      <c r="D168" s="148"/>
      <c r="E168" s="149"/>
      <c r="F168" s="150"/>
      <c r="G168" s="150"/>
      <c r="H168" s="253"/>
      <c r="I168" s="90"/>
      <c r="J168" s="90"/>
      <c r="K168" s="90"/>
      <c r="L168" s="90"/>
      <c r="M168" s="90"/>
      <c r="N168" s="90"/>
      <c r="O168" s="90"/>
      <c r="P168" s="90"/>
      <c r="Q168" s="90"/>
      <c r="R168" s="90"/>
    </row>
    <row r="169" spans="1:18" s="91" customFormat="1" ht="25.5" x14ac:dyDescent="0.2">
      <c r="A169" s="155"/>
      <c r="B169" s="107"/>
      <c r="C169" s="110" t="s">
        <v>95</v>
      </c>
      <c r="D169" s="148"/>
      <c r="E169" s="149"/>
      <c r="F169" s="150"/>
      <c r="G169" s="150"/>
      <c r="H169" s="253"/>
      <c r="I169" s="90"/>
      <c r="J169" s="90"/>
      <c r="K169" s="90"/>
      <c r="L169" s="90"/>
      <c r="M169" s="90"/>
      <c r="N169" s="90"/>
      <c r="O169" s="90"/>
      <c r="P169" s="90"/>
      <c r="Q169" s="90"/>
      <c r="R169" s="90"/>
    </row>
    <row r="170" spans="1:18" s="91" customFormat="1" ht="25.5" x14ac:dyDescent="0.2">
      <c r="A170" s="155"/>
      <c r="B170" s="107"/>
      <c r="C170" s="110" t="s">
        <v>96</v>
      </c>
      <c r="D170" s="148"/>
      <c r="E170" s="149"/>
      <c r="F170" s="150"/>
      <c r="G170" s="150"/>
      <c r="H170" s="253"/>
      <c r="I170" s="90"/>
      <c r="J170" s="90"/>
      <c r="K170" s="90"/>
      <c r="L170" s="90"/>
      <c r="M170" s="90"/>
      <c r="N170" s="90"/>
      <c r="O170" s="90"/>
      <c r="P170" s="90"/>
      <c r="Q170" s="90"/>
      <c r="R170" s="90"/>
    </row>
    <row r="171" spans="1:18" s="91" customFormat="1" x14ac:dyDescent="0.2">
      <c r="A171" s="155"/>
      <c r="B171" s="107"/>
      <c r="C171" s="110" t="s">
        <v>97</v>
      </c>
      <c r="D171" s="148"/>
      <c r="E171" s="149"/>
      <c r="F171" s="150"/>
      <c r="G171" s="150"/>
      <c r="H171" s="253"/>
      <c r="I171" s="90"/>
      <c r="J171" s="90"/>
      <c r="K171" s="90"/>
      <c r="L171" s="90"/>
      <c r="M171" s="90"/>
      <c r="N171" s="90"/>
      <c r="O171" s="90"/>
      <c r="P171" s="90"/>
      <c r="Q171" s="90"/>
      <c r="R171" s="90"/>
    </row>
    <row r="172" spans="1:18" s="91" customFormat="1" x14ac:dyDescent="0.2">
      <c r="A172" s="155"/>
      <c r="B172" s="107"/>
      <c r="C172" s="110" t="s">
        <v>98</v>
      </c>
      <c r="D172" s="148"/>
      <c r="E172" s="149"/>
      <c r="F172" s="150"/>
      <c r="G172" s="150"/>
      <c r="H172" s="253"/>
      <c r="I172" s="90"/>
      <c r="J172" s="90"/>
      <c r="K172" s="90"/>
      <c r="L172" s="90"/>
      <c r="M172" s="90"/>
      <c r="N172" s="90"/>
      <c r="O172" s="90"/>
      <c r="P172" s="90"/>
      <c r="Q172" s="90"/>
      <c r="R172" s="90"/>
    </row>
    <row r="173" spans="1:18" s="91" customFormat="1" x14ac:dyDescent="0.2">
      <c r="A173" s="155"/>
      <c r="B173" s="107"/>
      <c r="C173" s="110" t="s">
        <v>99</v>
      </c>
      <c r="D173" s="148"/>
      <c r="E173" s="149"/>
      <c r="F173" s="150"/>
      <c r="G173" s="150"/>
      <c r="H173" s="253"/>
      <c r="I173" s="90"/>
      <c r="J173" s="90"/>
      <c r="K173" s="90"/>
      <c r="L173" s="90"/>
      <c r="M173" s="90"/>
      <c r="N173" s="90"/>
      <c r="O173" s="90"/>
      <c r="P173" s="90"/>
      <c r="Q173" s="90"/>
      <c r="R173" s="90"/>
    </row>
    <row r="174" spans="1:18" s="91" customFormat="1" x14ac:dyDescent="0.2">
      <c r="A174" s="155"/>
      <c r="B174" s="107"/>
      <c r="C174" s="110" t="s">
        <v>100</v>
      </c>
      <c r="D174" s="148"/>
      <c r="E174" s="149"/>
      <c r="F174" s="150"/>
      <c r="G174" s="150"/>
      <c r="H174" s="253"/>
      <c r="I174" s="90"/>
      <c r="J174" s="90"/>
      <c r="K174" s="90"/>
      <c r="L174" s="90"/>
      <c r="M174" s="90"/>
      <c r="N174" s="90"/>
      <c r="O174" s="90"/>
      <c r="P174" s="90"/>
      <c r="Q174" s="90"/>
      <c r="R174" s="90"/>
    </row>
    <row r="175" spans="1:18" s="91" customFormat="1" x14ac:dyDescent="0.2">
      <c r="A175" s="155"/>
      <c r="B175" s="107"/>
      <c r="C175" s="110" t="s">
        <v>101</v>
      </c>
      <c r="D175" s="148"/>
      <c r="E175" s="149"/>
      <c r="F175" s="150"/>
      <c r="G175" s="150"/>
      <c r="H175" s="253"/>
      <c r="I175" s="90"/>
      <c r="J175" s="90"/>
      <c r="K175" s="90"/>
      <c r="L175" s="90"/>
      <c r="M175" s="90"/>
      <c r="N175" s="90"/>
      <c r="O175" s="90"/>
      <c r="P175" s="90"/>
      <c r="Q175" s="90"/>
      <c r="R175" s="90"/>
    </row>
    <row r="176" spans="1:18" s="91" customFormat="1" ht="25.5" x14ac:dyDescent="0.2">
      <c r="A176" s="155"/>
      <c r="B176" s="107"/>
      <c r="C176" s="110" t="s">
        <v>102</v>
      </c>
      <c r="D176" s="148"/>
      <c r="E176" s="149"/>
      <c r="F176" s="150"/>
      <c r="G176" s="150"/>
      <c r="H176" s="253"/>
      <c r="I176" s="90"/>
      <c r="J176" s="90"/>
      <c r="K176" s="90"/>
      <c r="L176" s="90"/>
      <c r="M176" s="90"/>
      <c r="N176" s="90"/>
      <c r="O176" s="90"/>
      <c r="P176" s="90"/>
      <c r="Q176" s="90"/>
      <c r="R176" s="90"/>
    </row>
    <row r="177" spans="1:18" s="91" customFormat="1" x14ac:dyDescent="0.2">
      <c r="A177" s="155"/>
      <c r="B177" s="107"/>
      <c r="C177" s="110" t="s">
        <v>103</v>
      </c>
      <c r="D177" s="148"/>
      <c r="E177" s="149"/>
      <c r="F177" s="150"/>
      <c r="G177" s="150"/>
      <c r="H177" s="253"/>
      <c r="I177" s="90"/>
      <c r="J177" s="90"/>
      <c r="K177" s="90"/>
      <c r="L177" s="90"/>
      <c r="M177" s="90"/>
      <c r="N177" s="90"/>
      <c r="O177" s="90"/>
      <c r="P177" s="90"/>
      <c r="Q177" s="90"/>
      <c r="R177" s="90"/>
    </row>
    <row r="178" spans="1:18" s="91" customFormat="1" x14ac:dyDescent="0.2">
      <c r="A178" s="155"/>
      <c r="B178" s="107"/>
      <c r="C178" s="110" t="s">
        <v>104</v>
      </c>
      <c r="D178" s="148"/>
      <c r="E178" s="149"/>
      <c r="F178" s="150"/>
      <c r="G178" s="150"/>
      <c r="H178" s="253"/>
      <c r="I178" s="90"/>
      <c r="J178" s="90"/>
      <c r="K178" s="90"/>
      <c r="L178" s="90"/>
      <c r="M178" s="90"/>
      <c r="N178" s="90"/>
      <c r="O178" s="90"/>
      <c r="P178" s="90"/>
      <c r="Q178" s="90"/>
      <c r="R178" s="90"/>
    </row>
    <row r="179" spans="1:18" s="91" customFormat="1" x14ac:dyDescent="0.2">
      <c r="A179" s="155"/>
      <c r="B179" s="107"/>
      <c r="C179" s="110" t="s">
        <v>105</v>
      </c>
      <c r="D179" s="148"/>
      <c r="E179" s="149"/>
      <c r="F179" s="150"/>
      <c r="G179" s="150"/>
      <c r="H179" s="253"/>
      <c r="I179" s="90"/>
      <c r="J179" s="90"/>
      <c r="K179" s="90"/>
      <c r="L179" s="90"/>
      <c r="M179" s="90"/>
      <c r="N179" s="90"/>
      <c r="O179" s="90"/>
      <c r="P179" s="90"/>
      <c r="Q179" s="90"/>
      <c r="R179" s="90"/>
    </row>
    <row r="180" spans="1:18" s="91" customFormat="1" ht="25.5" x14ac:dyDescent="0.2">
      <c r="A180" s="155"/>
      <c r="B180" s="107"/>
      <c r="C180" s="110" t="s">
        <v>106</v>
      </c>
      <c r="D180" s="148"/>
      <c r="E180" s="149"/>
      <c r="F180" s="150"/>
      <c r="G180" s="150"/>
      <c r="H180" s="253"/>
      <c r="I180" s="90"/>
      <c r="J180" s="90"/>
      <c r="K180" s="90"/>
      <c r="L180" s="90"/>
      <c r="M180" s="90"/>
      <c r="N180" s="90"/>
      <c r="O180" s="90"/>
      <c r="P180" s="90"/>
      <c r="Q180" s="90"/>
      <c r="R180" s="90"/>
    </row>
    <row r="181" spans="1:18" s="91" customFormat="1" x14ac:dyDescent="0.2">
      <c r="A181" s="155"/>
      <c r="B181" s="107"/>
      <c r="C181" s="109" t="s">
        <v>107</v>
      </c>
      <c r="D181" s="148"/>
      <c r="E181" s="149"/>
      <c r="F181" s="150"/>
      <c r="G181" s="150"/>
      <c r="H181" s="253"/>
      <c r="I181" s="90"/>
      <c r="J181" s="90"/>
      <c r="K181" s="90"/>
      <c r="L181" s="90"/>
      <c r="M181" s="90"/>
      <c r="N181" s="90"/>
      <c r="O181" s="90"/>
      <c r="P181" s="90"/>
      <c r="Q181" s="90"/>
      <c r="R181" s="90"/>
    </row>
    <row r="182" spans="1:18" s="91" customFormat="1" x14ac:dyDescent="0.2">
      <c r="A182" s="155"/>
      <c r="B182" s="107"/>
      <c r="C182" s="110" t="s">
        <v>108</v>
      </c>
      <c r="D182" s="148"/>
      <c r="E182" s="149"/>
      <c r="F182" s="150"/>
      <c r="G182" s="150"/>
      <c r="H182" s="253"/>
      <c r="I182" s="90"/>
      <c r="J182" s="90"/>
      <c r="K182" s="90"/>
      <c r="L182" s="90"/>
      <c r="M182" s="90"/>
      <c r="N182" s="90"/>
      <c r="O182" s="90"/>
      <c r="P182" s="90"/>
      <c r="Q182" s="90"/>
      <c r="R182" s="90"/>
    </row>
    <row r="183" spans="1:18" s="91" customFormat="1" ht="25.5" x14ac:dyDescent="0.2">
      <c r="A183" s="155"/>
      <c r="B183" s="107"/>
      <c r="C183" s="110" t="s">
        <v>109</v>
      </c>
      <c r="D183" s="148"/>
      <c r="E183" s="149"/>
      <c r="F183" s="150"/>
      <c r="G183" s="150"/>
      <c r="H183" s="253"/>
      <c r="I183" s="90"/>
      <c r="J183" s="90"/>
      <c r="K183" s="90"/>
      <c r="L183" s="90"/>
      <c r="M183" s="90"/>
      <c r="N183" s="90"/>
      <c r="O183" s="90"/>
      <c r="P183" s="90"/>
      <c r="Q183" s="90"/>
      <c r="R183" s="90"/>
    </row>
    <row r="184" spans="1:18" s="91" customFormat="1" ht="25.5" x14ac:dyDescent="0.2">
      <c r="A184" s="155"/>
      <c r="B184" s="107"/>
      <c r="C184" s="110" t="s">
        <v>110</v>
      </c>
      <c r="D184" s="148"/>
      <c r="E184" s="149"/>
      <c r="F184" s="150"/>
      <c r="G184" s="150"/>
      <c r="H184" s="253"/>
      <c r="I184" s="90"/>
      <c r="J184" s="90"/>
      <c r="K184" s="90"/>
      <c r="L184" s="90"/>
      <c r="M184" s="90"/>
      <c r="N184" s="90"/>
      <c r="O184" s="90"/>
      <c r="P184" s="90"/>
      <c r="Q184" s="90"/>
      <c r="R184" s="90"/>
    </row>
    <row r="185" spans="1:18" s="91" customFormat="1" x14ac:dyDescent="0.2">
      <c r="A185" s="155"/>
      <c r="B185" s="107"/>
      <c r="C185" s="110"/>
      <c r="D185" s="148"/>
      <c r="E185" s="149"/>
      <c r="F185" s="150"/>
      <c r="G185" s="150"/>
      <c r="H185" s="253"/>
      <c r="I185" s="90"/>
      <c r="J185" s="90"/>
      <c r="K185" s="90"/>
      <c r="L185" s="90"/>
      <c r="M185" s="90"/>
      <c r="N185" s="90"/>
      <c r="O185" s="90"/>
      <c r="P185" s="90"/>
      <c r="Q185" s="90"/>
      <c r="R185" s="90"/>
    </row>
    <row r="186" spans="1:18" s="105" customFormat="1" x14ac:dyDescent="0.2">
      <c r="A186" s="155"/>
      <c r="B186" s="107" t="s">
        <v>249</v>
      </c>
      <c r="C186" s="109" t="s">
        <v>111</v>
      </c>
      <c r="D186" s="148"/>
      <c r="E186" s="149"/>
      <c r="F186" s="150"/>
      <c r="G186" s="150"/>
      <c r="H186" s="256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</row>
    <row r="187" spans="1:18" s="105" customFormat="1" ht="38.25" x14ac:dyDescent="0.2">
      <c r="A187" s="155"/>
      <c r="B187" s="107"/>
      <c r="C187" s="110" t="s">
        <v>244</v>
      </c>
      <c r="D187" s="148" t="s">
        <v>76</v>
      </c>
      <c r="E187" s="149">
        <v>16</v>
      </c>
      <c r="F187" s="392">
        <v>0</v>
      </c>
      <c r="G187" s="134">
        <f>E187*F187</f>
        <v>0</v>
      </c>
      <c r="H187" s="256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</row>
    <row r="188" spans="1:18" s="105" customFormat="1" x14ac:dyDescent="0.2">
      <c r="A188" s="155"/>
      <c r="B188" s="107"/>
      <c r="C188" s="109" t="s">
        <v>112</v>
      </c>
      <c r="D188" s="227"/>
      <c r="E188" s="228"/>
      <c r="F188" s="229"/>
      <c r="G188" s="229"/>
      <c r="H188" s="256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</row>
    <row r="189" spans="1:18" s="105" customFormat="1" ht="25.5" x14ac:dyDescent="0.2">
      <c r="A189" s="155"/>
      <c r="B189" s="107"/>
      <c r="C189" s="110" t="s">
        <v>113</v>
      </c>
      <c r="D189" s="148"/>
      <c r="E189" s="149"/>
      <c r="F189" s="150"/>
      <c r="G189" s="150"/>
      <c r="H189" s="256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</row>
    <row r="190" spans="1:18" s="105" customFormat="1" x14ac:dyDescent="0.2">
      <c r="A190" s="155"/>
      <c r="B190" s="107"/>
      <c r="C190" s="109" t="s">
        <v>114</v>
      </c>
      <c r="D190" s="148"/>
      <c r="E190" s="149"/>
      <c r="F190" s="150"/>
      <c r="G190" s="150"/>
      <c r="H190" s="256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</row>
    <row r="191" spans="1:18" s="105" customFormat="1" ht="25.5" x14ac:dyDescent="0.2">
      <c r="A191" s="155"/>
      <c r="B191" s="107"/>
      <c r="C191" s="110" t="s">
        <v>115</v>
      </c>
      <c r="D191" s="148"/>
      <c r="E191" s="149"/>
      <c r="F191" s="150"/>
      <c r="G191" s="150"/>
      <c r="H191" s="256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</row>
    <row r="192" spans="1:18" s="105" customFormat="1" ht="25.5" x14ac:dyDescent="0.2">
      <c r="A192" s="155"/>
      <c r="B192" s="107"/>
      <c r="C192" s="110" t="s">
        <v>116</v>
      </c>
      <c r="D192" s="148"/>
      <c r="E192" s="149"/>
      <c r="F192" s="150"/>
      <c r="G192" s="150"/>
      <c r="H192" s="256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</row>
    <row r="193" spans="1:18" s="91" customFormat="1" x14ac:dyDescent="0.2">
      <c r="A193" s="155"/>
      <c r="B193" s="107"/>
      <c r="C193" s="112"/>
      <c r="D193" s="148"/>
      <c r="E193" s="149"/>
      <c r="F193" s="150"/>
      <c r="G193" s="150"/>
      <c r="H193" s="253"/>
      <c r="I193" s="90"/>
      <c r="J193" s="90"/>
      <c r="K193" s="90"/>
      <c r="L193" s="90"/>
      <c r="M193" s="90"/>
      <c r="N193" s="90"/>
      <c r="O193" s="90"/>
      <c r="P193" s="90"/>
      <c r="Q193" s="90"/>
      <c r="R193" s="90"/>
    </row>
    <row r="194" spans="1:18" s="105" customFormat="1" x14ac:dyDescent="0.2">
      <c r="A194" s="155"/>
      <c r="B194" s="230" t="s">
        <v>250</v>
      </c>
      <c r="C194" s="111" t="s">
        <v>117</v>
      </c>
      <c r="D194" s="145"/>
      <c r="E194" s="146"/>
      <c r="F194" s="147"/>
      <c r="G194" s="147"/>
      <c r="H194" s="256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</row>
    <row r="195" spans="1:18" s="105" customFormat="1" ht="25.5" x14ac:dyDescent="0.2">
      <c r="A195" s="155"/>
      <c r="B195" s="107"/>
      <c r="C195" s="112" t="s">
        <v>245</v>
      </c>
      <c r="D195" s="148" t="s">
        <v>76</v>
      </c>
      <c r="E195" s="149">
        <v>8</v>
      </c>
      <c r="F195" s="392">
        <v>0</v>
      </c>
      <c r="G195" s="134">
        <f>E195*F195</f>
        <v>0</v>
      </c>
      <c r="H195" s="256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</row>
    <row r="196" spans="1:18" s="105" customFormat="1" x14ac:dyDescent="0.2">
      <c r="A196" s="155"/>
      <c r="B196" s="107"/>
      <c r="C196" s="112" t="s">
        <v>118</v>
      </c>
      <c r="D196" s="148"/>
      <c r="E196" s="226"/>
      <c r="F196" s="150"/>
      <c r="G196" s="150"/>
      <c r="H196" s="256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</row>
    <row r="197" spans="1:18" s="105" customFormat="1" x14ac:dyDescent="0.2">
      <c r="A197" s="155"/>
      <c r="B197" s="107"/>
      <c r="C197" s="112" t="s">
        <v>119</v>
      </c>
      <c r="D197" s="148"/>
      <c r="E197" s="226"/>
      <c r="F197" s="150"/>
      <c r="G197" s="150"/>
      <c r="H197" s="256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</row>
    <row r="198" spans="1:18" s="105" customFormat="1" ht="25.5" x14ac:dyDescent="0.2">
      <c r="A198" s="155"/>
      <c r="B198" s="107"/>
      <c r="C198" s="112" t="s">
        <v>120</v>
      </c>
      <c r="D198" s="148"/>
      <c r="E198" s="226"/>
      <c r="F198" s="150"/>
      <c r="G198" s="150"/>
      <c r="H198" s="256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</row>
    <row r="199" spans="1:18" s="105" customFormat="1" x14ac:dyDescent="0.2">
      <c r="A199" s="155"/>
      <c r="B199" s="107"/>
      <c r="C199" s="112" t="s">
        <v>121</v>
      </c>
      <c r="D199" s="148"/>
      <c r="E199" s="226"/>
      <c r="F199" s="150"/>
      <c r="G199" s="150"/>
      <c r="H199" s="256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</row>
    <row r="200" spans="1:18" s="91" customFormat="1" x14ac:dyDescent="0.2">
      <c r="A200" s="155"/>
      <c r="B200" s="107"/>
      <c r="C200" s="112"/>
      <c r="D200" s="148"/>
      <c r="E200" s="226"/>
      <c r="F200" s="150"/>
      <c r="G200" s="150"/>
      <c r="H200" s="253"/>
      <c r="I200" s="90"/>
      <c r="J200" s="90"/>
      <c r="K200" s="90"/>
      <c r="L200" s="90"/>
      <c r="M200" s="90"/>
      <c r="N200" s="90"/>
      <c r="O200" s="90"/>
      <c r="P200" s="90"/>
      <c r="Q200" s="90"/>
      <c r="R200" s="90"/>
    </row>
    <row r="201" spans="1:18" s="93" customFormat="1" x14ac:dyDescent="0.2">
      <c r="A201" s="155"/>
      <c r="B201" s="319" t="s">
        <v>122</v>
      </c>
      <c r="C201" s="304"/>
      <c r="D201" s="301"/>
      <c r="E201" s="303"/>
      <c r="F201" s="303"/>
      <c r="G201" s="306">
        <f>SUM(G146:G199)</f>
        <v>0</v>
      </c>
      <c r="H201" s="165"/>
      <c r="I201" s="92"/>
      <c r="J201" s="92"/>
      <c r="K201" s="92"/>
      <c r="L201" s="92"/>
      <c r="M201" s="92"/>
      <c r="N201" s="92"/>
      <c r="O201" s="92"/>
      <c r="P201" s="92"/>
      <c r="Q201" s="92"/>
      <c r="R201" s="92"/>
    </row>
    <row r="202" spans="1:18" s="116" customFormat="1" x14ac:dyDescent="0.2">
      <c r="A202" s="154"/>
      <c r="B202" s="130"/>
      <c r="C202" s="183"/>
      <c r="D202" s="185"/>
      <c r="E202" s="186"/>
      <c r="F202" s="131"/>
      <c r="G202" s="184"/>
      <c r="H202" s="236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</row>
    <row r="203" spans="1:18" s="116" customFormat="1" x14ac:dyDescent="0.2">
      <c r="A203" s="159"/>
      <c r="B203" s="189"/>
      <c r="C203" s="190"/>
      <c r="D203" s="191"/>
      <c r="E203" s="192"/>
      <c r="F203" s="193"/>
      <c r="G203" s="194"/>
      <c r="H203" s="236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</row>
    <row r="204" spans="1:18" s="93" customFormat="1" x14ac:dyDescent="0.2">
      <c r="A204" s="92"/>
      <c r="B204" s="178"/>
      <c r="C204" s="90"/>
      <c r="D204" s="90"/>
      <c r="E204" s="90"/>
      <c r="F204" s="90"/>
      <c r="G204" s="90"/>
      <c r="H204" s="165"/>
      <c r="I204" s="92"/>
      <c r="J204" s="92"/>
      <c r="K204" s="92"/>
      <c r="L204" s="92"/>
      <c r="M204" s="92"/>
      <c r="N204" s="92"/>
      <c r="O204" s="92"/>
      <c r="P204" s="92"/>
      <c r="Q204" s="92"/>
      <c r="R204" s="92"/>
    </row>
    <row r="205" spans="1:18" s="93" customFormat="1" x14ac:dyDescent="0.2">
      <c r="A205" s="92"/>
      <c r="B205" s="178"/>
      <c r="C205" s="320" t="s">
        <v>65</v>
      </c>
      <c r="D205" s="321"/>
      <c r="E205" s="322"/>
      <c r="F205" s="323"/>
      <c r="G205" s="324"/>
      <c r="H205" s="165"/>
      <c r="I205" s="92"/>
      <c r="J205" s="92"/>
      <c r="K205" s="92"/>
      <c r="L205" s="92"/>
      <c r="M205" s="92"/>
      <c r="N205" s="92"/>
      <c r="O205" s="92"/>
      <c r="P205" s="92"/>
      <c r="Q205" s="92"/>
      <c r="R205" s="92"/>
    </row>
    <row r="206" spans="1:18" s="93" customFormat="1" x14ac:dyDescent="0.2">
      <c r="A206" s="92"/>
      <c r="B206" s="113"/>
      <c r="C206" s="114" t="s">
        <v>51</v>
      </c>
      <c r="D206" s="233"/>
      <c r="E206" s="234"/>
      <c r="F206" s="165"/>
      <c r="G206" s="235">
        <f>SUM(G41,G75,G107,G122)</f>
        <v>0</v>
      </c>
      <c r="H206" s="165"/>
      <c r="I206" s="92"/>
      <c r="J206" s="92"/>
      <c r="K206" s="92"/>
      <c r="L206" s="92"/>
      <c r="M206" s="92"/>
      <c r="N206" s="92"/>
      <c r="O206" s="92"/>
      <c r="P206" s="92"/>
      <c r="Q206" s="92"/>
      <c r="R206" s="92"/>
    </row>
    <row r="207" spans="1:18" s="93" customFormat="1" x14ac:dyDescent="0.2">
      <c r="A207" s="92"/>
      <c r="B207" s="113"/>
      <c r="C207" s="114" t="s">
        <v>139</v>
      </c>
      <c r="D207" s="233"/>
      <c r="E207" s="234"/>
      <c r="F207" s="165"/>
      <c r="G207" s="235">
        <f>SUM(G45,G77,G109,G124)</f>
        <v>0</v>
      </c>
      <c r="H207" s="165"/>
      <c r="I207" s="92"/>
      <c r="J207" s="92"/>
      <c r="K207" s="92"/>
      <c r="L207" s="92"/>
      <c r="M207" s="92"/>
      <c r="N207" s="92"/>
      <c r="O207" s="92"/>
      <c r="P207" s="92"/>
      <c r="Q207" s="92"/>
      <c r="R207" s="92"/>
    </row>
    <row r="208" spans="1:18" s="116" customFormat="1" x14ac:dyDescent="0.2">
      <c r="A208" s="115"/>
      <c r="B208" s="113"/>
      <c r="C208" s="114" t="s">
        <v>52</v>
      </c>
      <c r="D208" s="233"/>
      <c r="E208" s="234"/>
      <c r="F208" s="165"/>
      <c r="G208" s="235">
        <f>SUM(G43)</f>
        <v>0</v>
      </c>
      <c r="H208" s="236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</row>
    <row r="209" spans="1:18" s="181" customFormat="1" x14ac:dyDescent="0.2">
      <c r="A209" s="179"/>
      <c r="B209" s="113"/>
      <c r="C209" s="126" t="s">
        <v>137</v>
      </c>
      <c r="D209" s="233"/>
      <c r="E209" s="234"/>
      <c r="F209" s="165"/>
      <c r="G209" s="235">
        <f>G142</f>
        <v>0</v>
      </c>
      <c r="H209" s="232"/>
      <c r="I209" s="180"/>
      <c r="J209" s="180"/>
      <c r="K209" s="180"/>
      <c r="L209" s="180"/>
      <c r="M209" s="180"/>
      <c r="N209" s="180"/>
      <c r="O209" s="180"/>
      <c r="P209" s="180"/>
      <c r="Q209" s="180"/>
      <c r="R209" s="180"/>
    </row>
    <row r="210" spans="1:18" s="181" customFormat="1" x14ac:dyDescent="0.2">
      <c r="A210" s="179"/>
      <c r="B210" s="113"/>
      <c r="C210" s="126" t="s">
        <v>193</v>
      </c>
      <c r="D210" s="233"/>
      <c r="E210" s="234"/>
      <c r="F210" s="165"/>
      <c r="G210" s="235">
        <f>SUM(G135)</f>
        <v>0</v>
      </c>
      <c r="H210" s="232"/>
      <c r="I210" s="180"/>
      <c r="J210" s="180"/>
      <c r="K210" s="180"/>
      <c r="L210" s="180"/>
      <c r="M210" s="180"/>
      <c r="N210" s="180"/>
      <c r="O210" s="180"/>
      <c r="P210" s="180"/>
      <c r="Q210" s="180"/>
      <c r="R210" s="180"/>
    </row>
    <row r="211" spans="1:18" s="181" customFormat="1" x14ac:dyDescent="0.2">
      <c r="A211" s="179"/>
      <c r="B211" s="113"/>
      <c r="C211" s="114" t="s">
        <v>138</v>
      </c>
      <c r="D211" s="233"/>
      <c r="E211" s="234"/>
      <c r="F211" s="165"/>
      <c r="G211" s="235">
        <f>SUM(G201)</f>
        <v>0</v>
      </c>
      <c r="H211" s="232"/>
      <c r="I211" s="180"/>
      <c r="J211" s="180"/>
      <c r="K211" s="180"/>
      <c r="L211" s="180"/>
      <c r="M211" s="180"/>
      <c r="N211" s="180"/>
      <c r="O211" s="180"/>
      <c r="P211" s="180"/>
      <c r="Q211" s="180"/>
      <c r="R211" s="180"/>
    </row>
    <row r="212" spans="1:18" s="181" customFormat="1" x14ac:dyDescent="0.2">
      <c r="A212" s="179"/>
      <c r="B212" s="159"/>
      <c r="C212" s="325" t="s">
        <v>66</v>
      </c>
      <c r="D212" s="326"/>
      <c r="E212" s="327"/>
      <c r="F212" s="328"/>
      <c r="G212" s="329">
        <f>SUM(G206:G211)</f>
        <v>0</v>
      </c>
      <c r="H212" s="232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</row>
    <row r="213" spans="1:18" s="181" customFormat="1" x14ac:dyDescent="0.2">
      <c r="A213" s="179"/>
      <c r="B213" s="199"/>
      <c r="C213" s="106"/>
      <c r="D213" s="106"/>
      <c r="E213" s="231"/>
      <c r="F213" s="237"/>
      <c r="G213" s="180"/>
      <c r="H213" s="232"/>
      <c r="I213" s="180"/>
      <c r="J213" s="180"/>
      <c r="K213" s="180"/>
      <c r="L213" s="180"/>
      <c r="M213" s="180"/>
      <c r="N213" s="180"/>
      <c r="O213" s="180"/>
      <c r="P213" s="180"/>
      <c r="Q213" s="180"/>
      <c r="R213" s="180"/>
    </row>
    <row r="214" spans="1:18" s="181" customFormat="1" x14ac:dyDescent="0.2">
      <c r="A214" s="179"/>
      <c r="B214" s="199"/>
      <c r="C214" s="106"/>
      <c r="D214" s="106"/>
      <c r="E214" s="231"/>
      <c r="F214" s="237"/>
      <c r="G214" s="180"/>
      <c r="H214" s="232"/>
      <c r="I214" s="180"/>
      <c r="J214" s="180"/>
      <c r="K214" s="180"/>
      <c r="L214" s="180"/>
      <c r="M214" s="180"/>
      <c r="N214" s="180"/>
      <c r="O214" s="180"/>
      <c r="P214" s="180"/>
      <c r="Q214" s="180"/>
      <c r="R214" s="180"/>
    </row>
    <row r="215" spans="1:18" s="181" customFormat="1" x14ac:dyDescent="0.2">
      <c r="A215" s="179"/>
      <c r="B215" s="199"/>
      <c r="C215" s="106"/>
      <c r="D215" s="106"/>
      <c r="E215" s="231"/>
      <c r="F215" s="237"/>
      <c r="G215" s="180"/>
      <c r="H215" s="232"/>
      <c r="I215" s="180"/>
      <c r="J215" s="180"/>
      <c r="K215" s="180"/>
      <c r="L215" s="180"/>
      <c r="M215" s="180"/>
      <c r="N215" s="180"/>
      <c r="O215" s="180"/>
      <c r="P215" s="180"/>
      <c r="Q215" s="180"/>
      <c r="R215" s="180"/>
    </row>
    <row r="216" spans="1:18" s="91" customFormat="1" x14ac:dyDescent="0.2">
      <c r="A216" s="94"/>
      <c r="B216" s="199"/>
      <c r="C216" s="106"/>
      <c r="D216" s="106"/>
      <c r="E216" s="231"/>
      <c r="F216" s="237"/>
      <c r="G216" s="180"/>
      <c r="H216" s="253"/>
      <c r="I216" s="90"/>
      <c r="J216" s="90"/>
      <c r="K216" s="90"/>
      <c r="L216" s="90"/>
      <c r="M216" s="90"/>
      <c r="N216" s="90"/>
      <c r="O216" s="90"/>
      <c r="P216" s="90"/>
      <c r="Q216" s="90"/>
      <c r="R216" s="90"/>
    </row>
    <row r="217" spans="1:18" s="91" customFormat="1" x14ac:dyDescent="0.2">
      <c r="A217" s="94"/>
      <c r="B217" s="249" t="s">
        <v>246</v>
      </c>
      <c r="C217" s="106"/>
      <c r="D217" s="106"/>
      <c r="E217" s="231"/>
      <c r="F217" s="237"/>
      <c r="G217" s="180"/>
      <c r="H217" s="253"/>
      <c r="I217" s="90"/>
      <c r="J217" s="90"/>
      <c r="K217" s="90"/>
      <c r="L217" s="90"/>
      <c r="M217" s="90"/>
      <c r="N217" s="90"/>
      <c r="O217" s="90"/>
      <c r="P217" s="90"/>
      <c r="Q217" s="90"/>
      <c r="R217" s="90"/>
    </row>
    <row r="218" spans="1:18" x14ac:dyDescent="0.2">
      <c r="A218" s="92"/>
      <c r="B218" s="199"/>
      <c r="C218" s="200"/>
      <c r="D218" s="106"/>
      <c r="E218" s="231"/>
      <c r="F218" s="237"/>
      <c r="G218" s="180"/>
    </row>
  </sheetData>
  <sheetProtection algorithmName="SHA-512" hashValue="txqVwLouzIm6o2Ne2DmkBhCpRggntuEUgdaem2UMWQTyYghzA32gA65JfVwBXJBu9+XnV4+QBbaDt7sS9WZzbQ==" saltValue="SIwR5kW9Qbej+27gBxHl0Q==" spinCount="100000" sheet="1" objects="1" scenarios="1"/>
  <mergeCells count="4">
    <mergeCell ref="B4:E4"/>
    <mergeCell ref="B1:G1"/>
    <mergeCell ref="F4:G4"/>
    <mergeCell ref="B3:E3"/>
  </mergeCells>
  <phoneticPr fontId="18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Položky!OLE_LINK1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Velát Roman</cp:lastModifiedBy>
  <cp:lastPrinted>2022-06-27T10:11:55Z</cp:lastPrinted>
  <dcterms:created xsi:type="dcterms:W3CDTF">2010-05-31T14:47:38Z</dcterms:created>
  <dcterms:modified xsi:type="dcterms:W3CDTF">2022-07-01T11:07:02Z</dcterms:modified>
</cp:coreProperties>
</file>